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enovo\Documents\URS\__export URS_rozpočty_s poznámkou k souboru cen\"/>
    </mc:Choice>
  </mc:AlternateContent>
  <bookViews>
    <workbookView xWindow="0" yWindow="0" windowWidth="0" windowHeight="0"/>
  </bookViews>
  <sheets>
    <sheet name="Rekapitulace stavby" sheetId="1" r:id="rId1"/>
    <sheet name="2.2 - Obnova větrolamu IP..." sheetId="2" r:id="rId2"/>
    <sheet name="2.3 - Obnova větrolamu IP..." sheetId="3" r:id="rId3"/>
    <sheet name="2.4 - Obnova větrolamu IP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'2.2 - Obnova větrolamu IP...'!$C$80:$K$110</definedName>
    <definedName name="_xlnm.Print_Area" localSheetId="1">'2.2 - Obnova větrolamu IP...'!$C$4:$J$39,'2.2 - Obnova větrolamu IP...'!$C$68:$K$110</definedName>
    <definedName name="_xlnm.Print_Titles" localSheetId="1">'2.2 - Obnova větrolamu IP...'!$80:$80</definedName>
    <definedName name="_xlnm._FilterDatabase" localSheetId="2" hidden="1">'2.3 - Obnova větrolamu IP...'!$C$80:$K$110</definedName>
    <definedName name="_xlnm.Print_Area" localSheetId="2">'2.3 - Obnova větrolamu IP...'!$C$4:$J$39,'2.3 - Obnova větrolamu IP...'!$C$68:$K$110</definedName>
    <definedName name="_xlnm.Print_Titles" localSheetId="2">'2.3 - Obnova větrolamu IP...'!$80:$80</definedName>
    <definedName name="_xlnm._FilterDatabase" localSheetId="3" hidden="1">'2.4 - Obnova větrolamu IP...'!$C$80:$K$110</definedName>
    <definedName name="_xlnm.Print_Area" localSheetId="3">'2.4 - Obnova větrolamu IP...'!$C$4:$J$39,'2.4 - Obnova větrolamu IP...'!$C$68:$K$110</definedName>
    <definedName name="_xlnm.Print_Titles" localSheetId="3">'2.4 - Obnova větrolamu IP...'!$80:$80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48"/>
  <c i="3" r="J37"/>
  <c r="J36"/>
  <c i="1" r="AY56"/>
  <c i="3" r="J35"/>
  <c i="1" r="AX56"/>
  <c i="3"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2" r="J37"/>
  <c r="J36"/>
  <c i="1" r="AY55"/>
  <c i="2" r="J35"/>
  <c i="1" r="AX55"/>
  <c i="2"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55"/>
  <c r="J17"/>
  <c r="J12"/>
  <c r="J75"/>
  <c r="E7"/>
  <c r="E71"/>
  <c i="1" r="L50"/>
  <c r="AM50"/>
  <c r="AM49"/>
  <c r="L49"/>
  <c r="AM47"/>
  <c r="L47"/>
  <c r="L45"/>
  <c r="L44"/>
  <c i="2" r="BK97"/>
  <c i="1" r="AS54"/>
  <c i="4" r="J97"/>
  <c i="2" r="BK106"/>
  <c r="BK84"/>
  <c i="3" r="J102"/>
  <c r="BK93"/>
  <c i="4" r="J93"/>
  <c r="J108"/>
  <c i="2" r="J93"/>
  <c i="3" r="BK97"/>
  <c r="BK108"/>
  <c i="4" r="BK87"/>
  <c i="2" r="BK100"/>
  <c r="BK108"/>
  <c i="3" r="J108"/>
  <c i="4" r="J106"/>
  <c r="J100"/>
  <c i="2" r="J91"/>
  <c r="J108"/>
  <c i="3" r="BK87"/>
  <c i="4" r="BK97"/>
  <c r="BK93"/>
  <c i="3" r="BK91"/>
  <c i="4" r="J102"/>
  <c r="J87"/>
  <c i="2" r="BK93"/>
  <c i="3" r="J97"/>
  <c r="J87"/>
  <c i="2" r="BK91"/>
  <c r="J84"/>
  <c r="J100"/>
  <c i="3" r="J93"/>
  <c i="4" r="BK106"/>
  <c r="J91"/>
  <c r="BK84"/>
  <c i="3" r="BK106"/>
  <c r="J106"/>
  <c i="4" r="BK91"/>
  <c r="BK102"/>
  <c i="2" r="J87"/>
  <c r="J106"/>
  <c i="3" r="BK102"/>
  <c r="J84"/>
  <c i="2" r="BK87"/>
  <c r="J97"/>
  <c i="3" r="BK100"/>
  <c r="BK84"/>
  <c i="4" r="BK108"/>
  <c i="2" r="BK102"/>
  <c r="J102"/>
  <c i="3" r="J91"/>
  <c r="J100"/>
  <c i="4" r="BK100"/>
  <c r="J84"/>
  <c i="2" l="1" r="R83"/>
  <c r="R82"/>
  <c r="R81"/>
  <c i="3" r="BK83"/>
  <c r="J83"/>
  <c r="J61"/>
  <c r="P83"/>
  <c r="P82"/>
  <c r="P81"/>
  <c i="1" r="AU56"/>
  <c i="3" r="T83"/>
  <c r="T82"/>
  <c r="T81"/>
  <c i="2" r="T83"/>
  <c r="T82"/>
  <c r="T81"/>
  <c r="BK83"/>
  <c r="BK82"/>
  <c r="J82"/>
  <c r="J60"/>
  <c r="P83"/>
  <c r="P82"/>
  <c r="P81"/>
  <c i="1" r="AU55"/>
  <c i="4" r="BK83"/>
  <c r="J83"/>
  <c r="J61"/>
  <c r="P83"/>
  <c r="P82"/>
  <c r="P81"/>
  <c i="1" r="AU57"/>
  <c i="3" r="R83"/>
  <c r="R82"/>
  <c r="R81"/>
  <c i="4" r="R83"/>
  <c r="R82"/>
  <c r="R81"/>
  <c r="T83"/>
  <c r="T82"/>
  <c r="T81"/>
  <c r="F55"/>
  <c r="BE100"/>
  <c i="3" r="BK82"/>
  <c r="J82"/>
  <c r="J60"/>
  <c i="4" r="J52"/>
  <c r="E71"/>
  <c r="BE87"/>
  <c r="BE106"/>
  <c r="BE108"/>
  <c r="BE102"/>
  <c r="BE84"/>
  <c r="BE97"/>
  <c r="J78"/>
  <c r="BE93"/>
  <c r="BE91"/>
  <c i="2" r="BK81"/>
  <c r="J81"/>
  <c r="J59"/>
  <c i="3" r="BE97"/>
  <c i="2" r="J83"/>
  <c r="J61"/>
  <c i="3" r="F55"/>
  <c r="BE106"/>
  <c r="J55"/>
  <c r="BE100"/>
  <c r="BE108"/>
  <c r="J52"/>
  <c r="BE91"/>
  <c r="BE93"/>
  <c r="BE102"/>
  <c r="E48"/>
  <c r="BE87"/>
  <c r="BE84"/>
  <c i="2" r="J78"/>
  <c r="BE93"/>
  <c r="BE102"/>
  <c r="BE108"/>
  <c r="E48"/>
  <c r="BE87"/>
  <c r="J52"/>
  <c r="BE97"/>
  <c r="F78"/>
  <c r="BE91"/>
  <c r="BE84"/>
  <c r="BE106"/>
  <c r="BE100"/>
  <c i="3" r="F35"/>
  <c i="1" r="BB56"/>
  <c i="2" r="F36"/>
  <c i="1" r="BC55"/>
  <c i="4" r="F34"/>
  <c i="1" r="BA57"/>
  <c i="3" r="J34"/>
  <c i="1" r="AW56"/>
  <c i="2" r="F34"/>
  <c i="1" r="BA55"/>
  <c i="4" r="J34"/>
  <c i="1" r="AW57"/>
  <c i="3" r="F34"/>
  <c i="1" r="BA56"/>
  <c i="2" r="F37"/>
  <c i="1" r="BD55"/>
  <c i="3" r="F36"/>
  <c i="1" r="BC56"/>
  <c i="2" r="F35"/>
  <c i="1" r="BB55"/>
  <c i="4" r="F35"/>
  <c i="1" r="BB57"/>
  <c i="4" r="F36"/>
  <c i="1" r="BC57"/>
  <c i="3" r="F37"/>
  <c i="1" r="BD56"/>
  <c i="2" r="J34"/>
  <c i="1" r="AW55"/>
  <c i="4" r="F37"/>
  <c i="1" r="BD57"/>
  <c i="4" l="1" r="BK82"/>
  <c r="J82"/>
  <c r="J60"/>
  <c i="3" r="BK81"/>
  <c r="J81"/>
  <c r="J59"/>
  <c i="1" r="AU54"/>
  <c r="BD54"/>
  <c r="W33"/>
  <c i="2" r="J33"/>
  <c i="1" r="AV55"/>
  <c r="AT55"/>
  <c i="3" r="J33"/>
  <c i="1" r="AV56"/>
  <c r="AT56"/>
  <c i="2" r="F33"/>
  <c i="1" r="AZ55"/>
  <c i="4" r="J33"/>
  <c i="1" r="AV57"/>
  <c r="AT57"/>
  <c i="2" r="J30"/>
  <c i="1" r="AG55"/>
  <c r="BC54"/>
  <c r="AY54"/>
  <c r="BA54"/>
  <c r="W30"/>
  <c i="3" r="F33"/>
  <c i="1" r="AZ56"/>
  <c i="4" r="F33"/>
  <c i="1" r="AZ57"/>
  <c r="BB54"/>
  <c r="AX54"/>
  <c i="4" l="1" r="BK81"/>
  <c r="J81"/>
  <c r="J59"/>
  <c i="1" r="AN55"/>
  <c i="2" r="J39"/>
  <c i="1" r="AZ54"/>
  <c r="W29"/>
  <c i="3" r="J30"/>
  <c i="1" r="AG56"/>
  <c r="AN56"/>
  <c r="W31"/>
  <c r="W32"/>
  <c r="AW54"/>
  <c r="AK30"/>
  <c i="3" l="1" r="J39"/>
  <c i="4" r="J30"/>
  <c i="1" r="AG57"/>
  <c r="AG54"/>
  <c r="AK26"/>
  <c r="AV54"/>
  <c r="AK29"/>
  <c i="4" l="1" r="J39"/>
  <c i="1" r="AK35"/>
  <c r="AN57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<sst xmlns="http://schemas.openxmlformats.org/spreadsheetml/2006/main">
  <si>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</si>
  <si>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</si>
  <si>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</si>
  <si>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</si>
  <si>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</si>
  <si>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{7a2bd141-119d-4d9b-8610-8b352d81e6d0}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</si>
  <si>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</si>
  <si>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</si>
  <si>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</si>
  <si>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</si>
  <si>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</si>
  <si>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</si>
  <si>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</si>
  <si>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</si>
  <si>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</si>
  <si>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</si>
  <si>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</si>
  <si>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Obnova větrolamu IP6 v k.ú. Blatnička - následná péče</t>
  </si>
  <si>
    <t>KSO:</t>
  </si>
  <si>
    <t/>
  </si>
  <si>
    <t>CC-CZ:</t>
  </si>
  <si>
    <t>Místo:</t>
  </si>
  <si>
    <t xml:space="preserve"> Blatnička</t>
  </si>
  <si>
    <t>Datum:</t>
  </si>
  <si>
    <t>5. 2. 2024</t>
  </si>
  <si>
    <t>Zadavatel:</t>
  </si>
  <si>
    <t>IČ:</t>
  </si>
  <si>
    <t>01312774</t>
  </si>
  <si>
    <t>ČŘ-Státní pozemkový úřad</t>
  </si>
  <si>
    <t>DIČ:</t>
  </si>
  <si>
    <t>CZ01312774</t>
  </si>
  <si>
    <t>Uchazeč:</t>
  </si>
  <si>
    <t>Vyplň údaj</t>
  </si>
  <si>
    <t>Projektant:</t>
  </si>
  <si>
    <t>Ing. Jaroslav Krejčí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</si>
  <si>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</si>
  <si>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</si>
  <si>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</si>
  <si>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</si>
  <si>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</si>
  <si>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</si>
  <si>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</si>
  <si>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</si>
  <si>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</si>
  <si>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</si>
  <si>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</si>
  <si>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</si>
  <si>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</si>
  <si>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</si>
  <si>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</si>
  <si>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</si>
  <si>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</si>
  <si>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</si>
  <si>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</si>
  <si>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</si>
  <si>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</si>
  <si>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</si>
  <si>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</si>
  <si>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</si>
  <si>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</si>
  <si>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</si>
  <si>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</si>
  <si>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</si>
  <si>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</si>
  <si>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</si>
  <si>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</si>
  <si>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</si>
  <si>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</si>
  <si>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</si>
  <si>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</si>
  <si>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</si>
  <si>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</si>
  <si>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</si>
  <si>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</si>
  <si>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</si>
  <si>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</si>
  <si>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</si>
  <si>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</si>
  <si>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</si>
  <si>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2.2</t>
  </si>
  <si>
    <t>Obnova větrolamu IP6 v k.ú. Blatnička - následná péče 1. rok</t>
  </si>
  <si>
    <t>STA</t>
  </si>
  <si>
    <t>1</t>
  </si>
  <si>
    <t>{af3ded1b-29bb-4bf6-8f22-e94cc29e9be1}</t>
  </si>
  <si>
    <t>2</t>
  </si>
  <si>
    <t>2.3</t>
  </si>
  <si>
    <t>Obnova větrolamu IP6 v k.ú. Blatnička - následná péče 2. rok</t>
  </si>
  <si>
    <t>{9cfdbc5d-8709-4c7f-a7dd-800e6bfa6075}</t>
  </si>
  <si>
    <t>2.4</t>
  </si>
  <si>
    <t>Obnova větrolamu IP6 v k.ú. Blatnička - následná péče 3. rok</t>
  </si>
  <si>
    <t>{f6994c98-ff14-4a67-8475-e1770017c80e}</t>
  </si>
  <si>
    <t>KRYCÍ LIST SOUPISU PRACÍ</t>
  </si>
  <si>
    <t>Objekt:</t>
  </si>
  <si>
    <t>2.2 - Obnova větrolamu IP6 v k.ú. Blatnička - následná péče 1. rok</t>
  </si>
  <si>
    <t xml:space="preserve">p.č. 3593, 3688 , k.ú Prosiměřice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</si>
  <si>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</si>
  <si>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</si>
  <si>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</si>
  <si>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</si>
  <si>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</si>
  <si>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Následná péče v 1.roce - Obnova větrolamu IP6 v k.ú. Blatnička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</si>
  <si>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</si>
  <si>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</si>
  <si>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</si>
  <si>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</si>
  <si>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</si>
  <si>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</si>
  <si>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</si>
  <si>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</si>
  <si>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</si>
  <si>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</si>
  <si>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</si>
  <si>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</si>
  <si>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</si>
  <si>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</si>
  <si>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</si>
  <si>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</si>
  <si>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Následná péče v 1.roce - Obnova větrolamu IP6 v k.ú. Blatnička</t>
  </si>
  <si>
    <t>K</t>
  </si>
  <si>
    <t>111151231</t>
  </si>
  <si>
    <t>Pokosení trávníku při souvislé ploše přes 1000 do 10000 m2 lučního v rovině nebo svahu do 1:5</t>
  </si>
  <si>
    <t>m2</t>
  </si>
  <si>
    <t>CS ÚRS 2024 01</t>
  </si>
  <si>
    <t>4</t>
  </si>
  <si>
    <t>2091977693</t>
  </si>
  <si>
    <t>Online PSC</t>
  </si>
  <si>
    <t>https://podminky.urs.cz/item/CS_URS_2024_01/111151231</t>
  </si>
  <si>
    <t>VV</t>
  </si>
  <si>
    <t xml:space="preserve">(1700 - (360+240) ) * 2     " pokosení trávníku - 2 x ročně ,  (m2 plocha zatravnění  - m2 plocha mulče ) * 2 "</t>
  </si>
  <si>
    <t>184911421</t>
  </si>
  <si>
    <t>Mulčování vysazených rostlin mulčovací kůrou, tl. do 100 mm v rovině nebo na svahu do 1:5</t>
  </si>
  <si>
    <t>-1591079138</t>
  </si>
  <si>
    <t>https://podminky.urs.cz/item/CS_URS_2024_01/184911421</t>
  </si>
  <si>
    <t>((360+240)*0,1)</t>
  </si>
  <si>
    <t xml:space="preserve"> doplnění mulče v místech kde není požadovaná tloušťka 10cm  (10 %),     ((linie m2 +  stromy m2  ) * 0,1 = 10%) </t>
  </si>
  <si>
    <t>3</t>
  </si>
  <si>
    <t>M</t>
  </si>
  <si>
    <t>10391100</t>
  </si>
  <si>
    <t>kůra mulčovací VL</t>
  </si>
  <si>
    <t>m3</t>
  </si>
  <si>
    <t>8</t>
  </si>
  <si>
    <t>1808567030</t>
  </si>
  <si>
    <t xml:space="preserve">60  *  0,1  " (tl. do 0,1 m /m2) "</t>
  </si>
  <si>
    <t>184815166</t>
  </si>
  <si>
    <t>Ochrana sazenic ručním ožínáním celoplošné sklon do 1:5 při viditelnosti dobré, výšky od 30 do 60 cm</t>
  </si>
  <si>
    <t>ar</t>
  </si>
  <si>
    <t>-546741643</t>
  </si>
  <si>
    <t>https://podminky.urs.cz/item/CS_URS_2024_01/184815166</t>
  </si>
  <si>
    <t xml:space="preserve">(600  *  0,01) * 2</t>
  </si>
  <si>
    <t xml:space="preserve">celoplošně (2x ročně) - ruční ožínání ,   plocha mulče    ((plocha linie m2 * 0,01  (1m2=0,01ar )) * 2 ročně)</t>
  </si>
  <si>
    <t>5</t>
  </si>
  <si>
    <t>184813111</t>
  </si>
  <si>
    <t>Ošetřování a ochrana stromů proti škodám způsobeným zvěří nátěrem nebo postřikem</t>
  </si>
  <si>
    <t>kus</t>
  </si>
  <si>
    <t>199313433</t>
  </si>
  <si>
    <t>https://podminky.urs.cz/item/CS_URS_2024_01/184813111</t>
  </si>
  <si>
    <t xml:space="preserve">150  +  450     "  poloodrostek + sazenice  "</t>
  </si>
  <si>
    <t>6</t>
  </si>
  <si>
    <t>RM184813111</t>
  </si>
  <si>
    <t xml:space="preserve">repeletní přípravek proti škodám způs. zvěří a  hlodavci (1kg na 250ks sazenic)</t>
  </si>
  <si>
    <t>kg</t>
  </si>
  <si>
    <t>-230669645</t>
  </si>
  <si>
    <t xml:space="preserve">600  /  250  "  počet dřevin  /  1kg na 250ks sazenic  "</t>
  </si>
  <si>
    <t>7</t>
  </si>
  <si>
    <t>185804312</t>
  </si>
  <si>
    <t>Zalití rostlin vodou plochy záhonů jednotlivě přes 20 m2</t>
  </si>
  <si>
    <t>1035905011</t>
  </si>
  <si>
    <t>https://podminky.urs.cz/item/CS_URS_2024_01/185804312</t>
  </si>
  <si>
    <t xml:space="preserve">((5*150)  +  (2*450))  /  1000  *  16           "  (  poloodrostek + sazenice)  / 1000 (přepočet l na m3)  *  16 x ročně "</t>
  </si>
  <si>
    <t xml:space="preserve">Zalití rostlin vodou bodově k rostlinám (1m3 = 1000 litrů) ,   5 l na jeden strom,  2 l na jeden keř ,  vč.vody, (16 x ročně)</t>
  </si>
  <si>
    <t>185851121</t>
  </si>
  <si>
    <t>Dovoz vody pro zálivku rostlin na vzdálenost do 1000 m</t>
  </si>
  <si>
    <t>1036330055</t>
  </si>
  <si>
    <t>https://podminky.urs.cz/item/CS_URS_2024_01/185851121</t>
  </si>
  <si>
    <t>9</t>
  </si>
  <si>
    <t>185851129</t>
  </si>
  <si>
    <t>Dovoz vody pro zálivku rostlin Příplatek k ceně za každých dalších i započatých 1000 m</t>
  </si>
  <si>
    <t>-1428693153</t>
  </si>
  <si>
    <t>https://podminky.urs.cz/item/CS_URS_2024_01/185851129</t>
  </si>
  <si>
    <t xml:space="preserve"> ( 26,4  * 6  )    "+ 6 km"</t>
  </si>
  <si>
    <t>2.3 - Obnova větrolamu IP6 v k.ú. Blatnička - následná péče 2. rok</t>
  </si>
  <si>
    <t xml:space="preserve">    2 - Následná péče v 2.roce - Obnova větrolamu IP6 v k.ú. Blatnička</t>
  </si>
  <si>
    <t>Následná péče v 2.roce - Obnova větrolamu IP6 v k.ú. Blatnička</t>
  </si>
  <si>
    <t>-1009423562</t>
  </si>
  <si>
    <t>1167344017</t>
  </si>
  <si>
    <t>873436083</t>
  </si>
  <si>
    <t>-1616202931</t>
  </si>
  <si>
    <t>462370174</t>
  </si>
  <si>
    <t>-1951733883</t>
  </si>
  <si>
    <t>-2061908158</t>
  </si>
  <si>
    <t>79297262</t>
  </si>
  <si>
    <t>-270308502</t>
  </si>
  <si>
    <t>2.4 - Obnova větrolamu IP6 v k.ú. Blatnička - následná péče 3. rok</t>
  </si>
  <si>
    <t xml:space="preserve">    3 - Následná péče v 3.roce - Obnova větrolamu IP6 v k.ú. Blatnička</t>
  </si>
  <si>
    <t>Následná péče v 3.roce - Obnova větrolamu IP6 v k.ú. Blatnička</t>
  </si>
  <si>
    <t>-1537921389</t>
  </si>
  <si>
    <t>-496033972</t>
  </si>
  <si>
    <t>1984854625</t>
  </si>
  <si>
    <t>1748542052</t>
  </si>
  <si>
    <t>-1804319117</t>
  </si>
  <si>
    <t>1442697119</t>
  </si>
  <si>
    <t>532974896</t>
  </si>
  <si>
    <t>1832537646</t>
  </si>
  <si>
    <t>255641558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</si>
</sst>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hyperlink" Target="https://podminky.urs.cz/item/CS_URS_2024_01/184911421" TargetMode="External" /><Relationship Id="rId3" Type="http://schemas.openxmlformats.org/officeDocument/2006/relationships/hyperlink" Target="https://podminky.urs.cz/item/CS_URS_2024_01/184815166" TargetMode="External" /><Relationship Id="rId4" Type="http://schemas.openxmlformats.org/officeDocument/2006/relationships/hyperlink" Target="https://podminky.urs.cz/item/CS_URS_2024_01/184813111" TargetMode="External" /><Relationship Id="rId5" Type="http://schemas.openxmlformats.org/officeDocument/2006/relationships/hyperlink" Target="https://podminky.urs.cz/item/CS_URS_2024_01/185804312" TargetMode="External" /><Relationship Id="rId6" Type="http://schemas.openxmlformats.org/officeDocument/2006/relationships/hyperlink" Target="https://podminky.urs.cz/item/CS_URS_2024_01/185851121" TargetMode="External" /><Relationship Id="rId7" Type="http://schemas.openxmlformats.org/officeDocument/2006/relationships/hyperlink" Target="https://podminky.urs.cz/item/CS_URS_2024_01/185851129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hyperlink" Target="https://podminky.urs.cz/item/CS_URS_2024_01/184911421" TargetMode="External" /><Relationship Id="rId3" Type="http://schemas.openxmlformats.org/officeDocument/2006/relationships/hyperlink" Target="https://podminky.urs.cz/item/CS_URS_2024_01/184815166" TargetMode="External" /><Relationship Id="rId4" Type="http://schemas.openxmlformats.org/officeDocument/2006/relationships/hyperlink" Target="https://podminky.urs.cz/item/CS_URS_2024_01/184813111" TargetMode="External" /><Relationship Id="rId5" Type="http://schemas.openxmlformats.org/officeDocument/2006/relationships/hyperlink" Target="https://podminky.urs.cz/item/CS_URS_2024_01/185804312" TargetMode="External" /><Relationship Id="rId6" Type="http://schemas.openxmlformats.org/officeDocument/2006/relationships/hyperlink" Target="https://podminky.urs.cz/item/CS_URS_2024_01/185851121" TargetMode="External" /><Relationship Id="rId7" Type="http://schemas.openxmlformats.org/officeDocument/2006/relationships/hyperlink" Target="https://podminky.urs.cz/item/CS_URS_2024_01/185851129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hyperlink" Target="https://podminky.urs.cz/item/CS_URS_2024_01/184911421" TargetMode="External" /><Relationship Id="rId3" Type="http://schemas.openxmlformats.org/officeDocument/2006/relationships/hyperlink" Target="https://podminky.urs.cz/item/CS_URS_2024_01/184815166" TargetMode="External" /><Relationship Id="rId4" Type="http://schemas.openxmlformats.org/officeDocument/2006/relationships/hyperlink" Target="https://podminky.urs.cz/item/CS_URS_2024_01/184813111" TargetMode="External" /><Relationship Id="rId5" Type="http://schemas.openxmlformats.org/officeDocument/2006/relationships/hyperlink" Target="https://podminky.urs.cz/item/CS_URS_2024_01/185804312" TargetMode="External" /><Relationship Id="rId6" Type="http://schemas.openxmlformats.org/officeDocument/2006/relationships/hyperlink" Target="https://podminky.urs.cz/item/CS_URS_2024_01/185851121" TargetMode="External" /><Relationship Id="rId7" Type="http://schemas.openxmlformats.org/officeDocument/2006/relationships/hyperlink" Target="https://podminky.urs.cz/item/CS_URS_2024_01/185851129" TargetMode="External" /><Relationship Id="rId8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24-022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Obnova větrolamu IP6 v k.ú. Blatnička - následná péče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Blatnička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5. 2. 2024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ČŘ-Státní pozemkový úřad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Jaroslav Krejčí</v>
      </c>
      <c r="AN49" s="63"/>
      <c r="AO49" s="63"/>
      <c r="AP49" s="63"/>
      <c r="AQ49" s="39"/>
      <c r="AR49" s="43"/>
      <c r="AS49" s="73" t="s">
        <v>54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55</v>
      </c>
      <c r="D52" s="86"/>
      <c r="E52" s="86"/>
      <c r="F52" s="86"/>
      <c r="G52" s="86"/>
      <c r="H52" s="87"/>
      <c r="I52" s="88" t="s">
        <v>56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57</v>
      </c>
      <c r="AH52" s="86"/>
      <c r="AI52" s="86"/>
      <c r="AJ52" s="86"/>
      <c r="AK52" s="86"/>
      <c r="AL52" s="86"/>
      <c r="AM52" s="86"/>
      <c r="AN52" s="88" t="s">
        <v>58</v>
      </c>
      <c r="AO52" s="86"/>
      <c r="AP52" s="86"/>
      <c r="AQ52" s="90" t="s">
        <v>59</v>
      </c>
      <c r="AR52" s="43"/>
      <c r="AS52" s="91" t="s">
        <v>60</v>
      </c>
      <c r="AT52" s="92" t="s">
        <v>61</v>
      </c>
      <c r="AU52" s="92" t="s">
        <v>62</v>
      </c>
      <c r="AV52" s="92" t="s">
        <v>63</v>
      </c>
      <c r="AW52" s="92" t="s">
        <v>64</v>
      </c>
      <c r="AX52" s="92" t="s">
        <v>65</v>
      </c>
      <c r="AY52" s="92" t="s">
        <v>66</v>
      </c>
      <c r="AZ52" s="92" t="s">
        <v>67</v>
      </c>
      <c r="BA52" s="92" t="s">
        <v>68</v>
      </c>
      <c r="BB52" s="92" t="s">
        <v>69</v>
      </c>
      <c r="BC52" s="92" t="s">
        <v>70</v>
      </c>
      <c r="BD52" s="93" t="s">
        <v>71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72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73</v>
      </c>
      <c r="BT54" s="108" t="s">
        <v>74</v>
      </c>
      <c r="BU54" s="109" t="s">
        <v>75</v>
      </c>
      <c r="BV54" s="108" t="s">
        <v>76</v>
      </c>
      <c r="BW54" s="108" t="s">
        <v>5</v>
      </c>
      <c r="BX54" s="108" t="s">
        <v>77</v>
      </c>
      <c r="CL54" s="108" t="s">
        <v>19</v>
      </c>
    </row>
    <row r="55" s="7" customFormat="1" ht="24.75" customHeight="1">
      <c r="A55" s="110" t="s">
        <v>78</v>
      </c>
      <c r="B55" s="111"/>
      <c r="C55" s="112"/>
      <c r="D55" s="113" t="s">
        <v>79</v>
      </c>
      <c r="E55" s="113"/>
      <c r="F55" s="113"/>
      <c r="G55" s="113"/>
      <c r="H55" s="113"/>
      <c r="I55" s="114"/>
      <c r="J55" s="113" t="s">
        <v>80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'2.2 - Obnova větrolamu IP...'!J30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81</v>
      </c>
      <c r="AR55" s="117"/>
      <c r="AS55" s="118">
        <v>0</v>
      </c>
      <c r="AT55" s="119">
        <f>ROUND(SUM(AV55:AW55),2)</f>
        <v>0</v>
      </c>
      <c r="AU55" s="120">
        <f>'2.2 - Obnova větrolamu IP...'!P81</f>
        <v>0</v>
      </c>
      <c r="AV55" s="119">
        <f>'2.2 - Obnova větrolamu IP...'!J33</f>
        <v>0</v>
      </c>
      <c r="AW55" s="119">
        <f>'2.2 - Obnova větrolamu IP...'!J34</f>
        <v>0</v>
      </c>
      <c r="AX55" s="119">
        <f>'2.2 - Obnova větrolamu IP...'!J35</f>
        <v>0</v>
      </c>
      <c r="AY55" s="119">
        <f>'2.2 - Obnova větrolamu IP...'!J36</f>
        <v>0</v>
      </c>
      <c r="AZ55" s="119">
        <f>'2.2 - Obnova větrolamu IP...'!F33</f>
        <v>0</v>
      </c>
      <c r="BA55" s="119">
        <f>'2.2 - Obnova větrolamu IP...'!F34</f>
        <v>0</v>
      </c>
      <c r="BB55" s="119">
        <f>'2.2 - Obnova větrolamu IP...'!F35</f>
        <v>0</v>
      </c>
      <c r="BC55" s="119">
        <f>'2.2 - Obnova větrolamu IP...'!F36</f>
        <v>0</v>
      </c>
      <c r="BD55" s="121">
        <f>'2.2 - Obnova větrolamu IP...'!F37</f>
        <v>0</v>
      </c>
      <c r="BE55" s="7"/>
      <c r="BT55" s="122" t="s">
        <v>82</v>
      </c>
      <c r="BV55" s="122" t="s">
        <v>76</v>
      </c>
      <c r="BW55" s="122" t="s">
        <v>83</v>
      </c>
      <c r="BX55" s="122" t="s">
        <v>5</v>
      </c>
      <c r="CL55" s="122" t="s">
        <v>19</v>
      </c>
      <c r="CM55" s="122" t="s">
        <v>84</v>
      </c>
    </row>
    <row r="56" s="7" customFormat="1" ht="24.75" customHeight="1">
      <c r="A56" s="110" t="s">
        <v>78</v>
      </c>
      <c r="B56" s="111"/>
      <c r="C56" s="112"/>
      <c r="D56" s="113" t="s">
        <v>85</v>
      </c>
      <c r="E56" s="113"/>
      <c r="F56" s="113"/>
      <c r="G56" s="113"/>
      <c r="H56" s="113"/>
      <c r="I56" s="114"/>
      <c r="J56" s="113" t="s">
        <v>86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'2.3 - Obnova větrolamu IP...'!J30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81</v>
      </c>
      <c r="AR56" s="117"/>
      <c r="AS56" s="118">
        <v>0</v>
      </c>
      <c r="AT56" s="119">
        <f>ROUND(SUM(AV56:AW56),2)</f>
        <v>0</v>
      </c>
      <c r="AU56" s="120">
        <f>'2.3 - Obnova větrolamu IP...'!P81</f>
        <v>0</v>
      </c>
      <c r="AV56" s="119">
        <f>'2.3 - Obnova větrolamu IP...'!J33</f>
        <v>0</v>
      </c>
      <c r="AW56" s="119">
        <f>'2.3 - Obnova větrolamu IP...'!J34</f>
        <v>0</v>
      </c>
      <c r="AX56" s="119">
        <f>'2.3 - Obnova větrolamu IP...'!J35</f>
        <v>0</v>
      </c>
      <c r="AY56" s="119">
        <f>'2.3 - Obnova větrolamu IP...'!J36</f>
        <v>0</v>
      </c>
      <c r="AZ56" s="119">
        <f>'2.3 - Obnova větrolamu IP...'!F33</f>
        <v>0</v>
      </c>
      <c r="BA56" s="119">
        <f>'2.3 - Obnova větrolamu IP...'!F34</f>
        <v>0</v>
      </c>
      <c r="BB56" s="119">
        <f>'2.3 - Obnova větrolamu IP...'!F35</f>
        <v>0</v>
      </c>
      <c r="BC56" s="119">
        <f>'2.3 - Obnova větrolamu IP...'!F36</f>
        <v>0</v>
      </c>
      <c r="BD56" s="121">
        <f>'2.3 - Obnova větrolamu IP...'!F37</f>
        <v>0</v>
      </c>
      <c r="BE56" s="7"/>
      <c r="BT56" s="122" t="s">
        <v>82</v>
      </c>
      <c r="BV56" s="122" t="s">
        <v>76</v>
      </c>
      <c r="BW56" s="122" t="s">
        <v>87</v>
      </c>
      <c r="BX56" s="122" t="s">
        <v>5</v>
      </c>
      <c r="CL56" s="122" t="s">
        <v>19</v>
      </c>
      <c r="CM56" s="122" t="s">
        <v>84</v>
      </c>
    </row>
    <row r="57" s="7" customFormat="1" ht="24.75" customHeight="1">
      <c r="A57" s="110" t="s">
        <v>78</v>
      </c>
      <c r="B57" s="111"/>
      <c r="C57" s="112"/>
      <c r="D57" s="113" t="s">
        <v>88</v>
      </c>
      <c r="E57" s="113"/>
      <c r="F57" s="113"/>
      <c r="G57" s="113"/>
      <c r="H57" s="113"/>
      <c r="I57" s="114"/>
      <c r="J57" s="113" t="s">
        <v>89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'2.4 - Obnova větrolamu IP...'!J30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81</v>
      </c>
      <c r="AR57" s="117"/>
      <c r="AS57" s="123">
        <v>0</v>
      </c>
      <c r="AT57" s="124">
        <f>ROUND(SUM(AV57:AW57),2)</f>
        <v>0</v>
      </c>
      <c r="AU57" s="125">
        <f>'2.4 - Obnova větrolamu IP...'!P81</f>
        <v>0</v>
      </c>
      <c r="AV57" s="124">
        <f>'2.4 - Obnova větrolamu IP...'!J33</f>
        <v>0</v>
      </c>
      <c r="AW57" s="124">
        <f>'2.4 - Obnova větrolamu IP...'!J34</f>
        <v>0</v>
      </c>
      <c r="AX57" s="124">
        <f>'2.4 - Obnova větrolamu IP...'!J35</f>
        <v>0</v>
      </c>
      <c r="AY57" s="124">
        <f>'2.4 - Obnova větrolamu IP...'!J36</f>
        <v>0</v>
      </c>
      <c r="AZ57" s="124">
        <f>'2.4 - Obnova větrolamu IP...'!F33</f>
        <v>0</v>
      </c>
      <c r="BA57" s="124">
        <f>'2.4 - Obnova větrolamu IP...'!F34</f>
        <v>0</v>
      </c>
      <c r="BB57" s="124">
        <f>'2.4 - Obnova větrolamu IP...'!F35</f>
        <v>0</v>
      </c>
      <c r="BC57" s="124">
        <f>'2.4 - Obnova větrolamu IP...'!F36</f>
        <v>0</v>
      </c>
      <c r="BD57" s="126">
        <f>'2.4 - Obnova větrolamu IP...'!F37</f>
        <v>0</v>
      </c>
      <c r="BE57" s="7"/>
      <c r="BT57" s="122" t="s">
        <v>82</v>
      </c>
      <c r="BV57" s="122" t="s">
        <v>76</v>
      </c>
      <c r="BW57" s="122" t="s">
        <v>90</v>
      </c>
      <c r="BX57" s="122" t="s">
        <v>5</v>
      </c>
      <c r="CL57" s="122" t="s">
        <v>19</v>
      </c>
      <c r="CM57" s="122" t="s">
        <v>84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0URujRA2/D+S0d4Pdr5vMUk3mHSnpIFhua1fjgcrb2zVcfgOSDgFM9h7rC23Z4lddd9IG+4Ot/cbKpSHg6D+4g==" hashValue="C0vMNSCDdARYukOGqHxkxmoriWrjB2oj+ETzssuZXsva6aRpt7AfGAYcvTnDKoPNZYE2Dt+XsCbhbTBpsUWyBg==" algorithmName="SHA-512" password="C766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2.2 - Obnova větrolamu IP...'!C2" display="/"/>
    <hyperlink ref="A56" location="'2.3 - Obnova větrolamu IP...'!C2" display="/"/>
    <hyperlink ref="A57" location="'2.4 - Obnova větrolamu I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Obnova větrolamu IP6 v k.ú. Blatnička - následná péče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94</v>
      </c>
      <c r="G12" s="37"/>
      <c r="H12" s="37"/>
      <c r="I12" s="131" t="s">
        <v>23</v>
      </c>
      <c r="J12" s="136" t="str">
        <f>'Rekapitulace stavby'!AN8</f>
        <v>5. 2. 2024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ROUND((SUM(BE81:BE110)),  2)</f>
        <v>0</v>
      </c>
      <c r="G33" s="37"/>
      <c r="H33" s="37"/>
      <c r="I33" s="147">
        <v>0.20999999999999999</v>
      </c>
      <c r="J33" s="146">
        <f>ROUND(((SUM(BE81:BE110))*I33),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ROUND((SUM(BF81:BF110)),  2)</f>
        <v>0</v>
      </c>
      <c r="G34" s="37"/>
      <c r="H34" s="37"/>
      <c r="I34" s="147">
        <v>0.12</v>
      </c>
      <c r="J34" s="146">
        <f>ROUND(((SUM(BF81:BF110))*I34),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ROUND((SUM(BG81:BG110)),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ROUND((SUM(BH81:BH110)),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ROUND((SUM(BI81:BI110)),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Obnova větrolamu IP6 v k.ú. Blatnička - následná péče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2.2 - Obnova větrolamu IP6 v k.ú. Blatnička - následná péče 1. rok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p.č. 3593, 3688 , k.ú Prosiměřice </v>
      </c>
      <c r="G52" s="39"/>
      <c r="H52" s="39"/>
      <c r="I52" s="31" t="s">
        <v>23</v>
      </c>
      <c r="J52" s="71" t="str">
        <f>IF(J12="","",J12)</f>
        <v>5. 2. 2024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ČŘ-Státní pozemkový úřad</v>
      </c>
      <c r="G54" s="39"/>
      <c r="H54" s="39"/>
      <c r="I54" s="31" t="s">
        <v>33</v>
      </c>
      <c r="J54" s="35" t="str">
        <f>E21</f>
        <v>Ing. Jaroslav Krejčí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hidden="1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101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Obnova větrolamu IP6 v k.ú. Blatnička - následná péče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92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2.2 - Obnova větrolamu IP6 v k.ú. Blatnička - následná péče 1. rok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p.č. 3593, 3688 , k.ú Prosiměřice </v>
      </c>
      <c r="G75" s="39"/>
      <c r="H75" s="39"/>
      <c r="I75" s="31" t="s">
        <v>23</v>
      </c>
      <c r="J75" s="71" t="str">
        <f>IF(J12="","",J12)</f>
        <v>5. 2. 2024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ČŘ-Státní pozemkový úřad</v>
      </c>
      <c r="G77" s="39"/>
      <c r="H77" s="39"/>
      <c r="I77" s="31" t="s">
        <v>33</v>
      </c>
      <c r="J77" s="35" t="str">
        <f>E21</f>
        <v>Ing. Jaroslav Krejčí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31</v>
      </c>
      <c r="D78" s="39"/>
      <c r="E78" s="39"/>
      <c r="F78" s="26" t="str">
        <f>IF(E18="","",E18)</f>
        <v>Vyplň údaj</v>
      </c>
      <c r="G78" s="39"/>
      <c r="H78" s="39"/>
      <c r="I78" s="31" t="s">
        <v>36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102</v>
      </c>
      <c r="D80" s="179" t="s">
        <v>59</v>
      </c>
      <c r="E80" s="179" t="s">
        <v>55</v>
      </c>
      <c r="F80" s="179" t="s">
        <v>56</v>
      </c>
      <c r="G80" s="179" t="s">
        <v>103</v>
      </c>
      <c r="H80" s="179" t="s">
        <v>104</v>
      </c>
      <c r="I80" s="179" t="s">
        <v>105</v>
      </c>
      <c r="J80" s="179" t="s">
        <v>97</v>
      </c>
      <c r="K80" s="180" t="s">
        <v>106</v>
      </c>
      <c r="L80" s="181"/>
      <c r="M80" s="91" t="s">
        <v>19</v>
      </c>
      <c r="N80" s="92" t="s">
        <v>44</v>
      </c>
      <c r="O80" s="92" t="s">
        <v>107</v>
      </c>
      <c r="P80" s="92" t="s">
        <v>108</v>
      </c>
      <c r="Q80" s="92" t="s">
        <v>109</v>
      </c>
      <c r="R80" s="92" t="s">
        <v>110</v>
      </c>
      <c r="S80" s="92" t="s">
        <v>111</v>
      </c>
      <c r="T80" s="93" t="s">
        <v>112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113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1.2000000000000002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73</v>
      </c>
      <c r="AU81" s="16" t="s">
        <v>98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73</v>
      </c>
      <c r="E82" s="190" t="s">
        <v>114</v>
      </c>
      <c r="F82" s="190" t="s">
        <v>115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1.2000000000000002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82</v>
      </c>
      <c r="AT82" s="199" t="s">
        <v>73</v>
      </c>
      <c r="AU82" s="199" t="s">
        <v>74</v>
      </c>
      <c r="AY82" s="198" t="s">
        <v>116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73</v>
      </c>
      <c r="E83" s="201" t="s">
        <v>82</v>
      </c>
      <c r="F83" s="201" t="s">
        <v>117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SUM(P84:P110)</f>
        <v>0</v>
      </c>
      <c r="Q83" s="195"/>
      <c r="R83" s="196">
        <f>SUM(R84:R110)</f>
        <v>1.2000000000000002</v>
      </c>
      <c r="S83" s="195"/>
      <c r="T83" s="197">
        <f>SUM(T84:T110)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82</v>
      </c>
      <c r="AT83" s="199" t="s">
        <v>73</v>
      </c>
      <c r="AU83" s="199" t="s">
        <v>82</v>
      </c>
      <c r="AY83" s="198" t="s">
        <v>116</v>
      </c>
      <c r="BK83" s="200">
        <f>SUM(BK84:BK110)</f>
        <v>0</v>
      </c>
    </row>
    <row r="84" s="2" customFormat="1" ht="21.75" customHeight="1">
      <c r="A84" s="37"/>
      <c r="B84" s="38"/>
      <c r="C84" s="203" t="s">
        <v>82</v>
      </c>
      <c r="D84" s="203" t="s">
        <v>118</v>
      </c>
      <c r="E84" s="204" t="s">
        <v>119</v>
      </c>
      <c r="F84" s="205" t="s">
        <v>120</v>
      </c>
      <c r="G84" s="206" t="s">
        <v>121</v>
      </c>
      <c r="H84" s="207">
        <v>2200</v>
      </c>
      <c r="I84" s="208"/>
      <c r="J84" s="209">
        <f>ROUND(I84*H84,2)</f>
        <v>0</v>
      </c>
      <c r="K84" s="205" t="s">
        <v>122</v>
      </c>
      <c r="L84" s="43"/>
      <c r="M84" s="210" t="s">
        <v>19</v>
      </c>
      <c r="N84" s="211" t="s">
        <v>45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123</v>
      </c>
      <c r="AT84" s="214" t="s">
        <v>118</v>
      </c>
      <c r="AU84" s="214" t="s">
        <v>84</v>
      </c>
      <c r="AY84" s="16" t="s">
        <v>116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82</v>
      </c>
      <c r="BK84" s="215">
        <f>ROUND(I84*H84,2)</f>
        <v>0</v>
      </c>
      <c r="BL84" s="16" t="s">
        <v>123</v>
      </c>
      <c r="BM84" s="214" t="s">
        <v>124</v>
      </c>
    </row>
    <row r="85" s="2" customFormat="1">
      <c r="A85" s="37"/>
      <c r="B85" s="38"/>
      <c r="C85" s="39"/>
      <c r="D85" s="216" t="s">
        <v>125</v>
      </c>
      <c r="E85" s="39"/>
      <c r="F85" s="217" t="s">
        <v>126</v>
      </c>
      <c r="G85" s="39"/>
      <c r="H85" s="39"/>
      <c r="I85" s="218"/>
      <c r="J85" s="39"/>
      <c r="K85" s="39"/>
      <c r="L85" s="43"/>
      <c r="M85" s="219"/>
      <c r="N85" s="220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125</v>
      </c>
      <c r="AU85" s="16" t="s">
        <v>84</v>
      </c>
    </row>
    <row r="86" s="13" customFormat="1">
      <c r="A86" s="13"/>
      <c r="B86" s="221"/>
      <c r="C86" s="222"/>
      <c r="D86" s="223" t="s">
        <v>127</v>
      </c>
      <c r="E86" s="224" t="s">
        <v>19</v>
      </c>
      <c r="F86" s="225" t="s">
        <v>128</v>
      </c>
      <c r="G86" s="222"/>
      <c r="H86" s="226">
        <v>2200</v>
      </c>
      <c r="I86" s="227"/>
      <c r="J86" s="222"/>
      <c r="K86" s="222"/>
      <c r="L86" s="228"/>
      <c r="M86" s="229"/>
      <c r="N86" s="230"/>
      <c r="O86" s="230"/>
      <c r="P86" s="230"/>
      <c r="Q86" s="230"/>
      <c r="R86" s="230"/>
      <c r="S86" s="230"/>
      <c r="T86" s="23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2" t="s">
        <v>127</v>
      </c>
      <c r="AU86" s="232" t="s">
        <v>84</v>
      </c>
      <c r="AV86" s="13" t="s">
        <v>84</v>
      </c>
      <c r="AW86" s="13" t="s">
        <v>35</v>
      </c>
      <c r="AX86" s="13" t="s">
        <v>82</v>
      </c>
      <c r="AY86" s="232" t="s">
        <v>116</v>
      </c>
    </row>
    <row r="87" s="2" customFormat="1" ht="16.5" customHeight="1">
      <c r="A87" s="37"/>
      <c r="B87" s="38"/>
      <c r="C87" s="203" t="s">
        <v>84</v>
      </c>
      <c r="D87" s="203" t="s">
        <v>118</v>
      </c>
      <c r="E87" s="204" t="s">
        <v>129</v>
      </c>
      <c r="F87" s="205" t="s">
        <v>130</v>
      </c>
      <c r="G87" s="206" t="s">
        <v>121</v>
      </c>
      <c r="H87" s="207">
        <v>60</v>
      </c>
      <c r="I87" s="208"/>
      <c r="J87" s="209">
        <f>ROUND(I87*H87,2)</f>
        <v>0</v>
      </c>
      <c r="K87" s="205" t="s">
        <v>122</v>
      </c>
      <c r="L87" s="43"/>
      <c r="M87" s="210" t="s">
        <v>19</v>
      </c>
      <c r="N87" s="211" t="s">
        <v>45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123</v>
      </c>
      <c r="AT87" s="214" t="s">
        <v>118</v>
      </c>
      <c r="AU87" s="214" t="s">
        <v>84</v>
      </c>
      <c r="AY87" s="16" t="s">
        <v>116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82</v>
      </c>
      <c r="BK87" s="215">
        <f>ROUND(I87*H87,2)</f>
        <v>0</v>
      </c>
      <c r="BL87" s="16" t="s">
        <v>123</v>
      </c>
      <c r="BM87" s="214" t="s">
        <v>131</v>
      </c>
    </row>
    <row r="88" s="2" customFormat="1">
      <c r="A88" s="37"/>
      <c r="B88" s="38"/>
      <c r="C88" s="39"/>
      <c r="D88" s="216" t="s">
        <v>125</v>
      </c>
      <c r="E88" s="39"/>
      <c r="F88" s="217" t="s">
        <v>132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125</v>
      </c>
      <c r="AU88" s="16" t="s">
        <v>84</v>
      </c>
    </row>
    <row r="89" s="13" customFormat="1">
      <c r="A89" s="13"/>
      <c r="B89" s="221"/>
      <c r="C89" s="222"/>
      <c r="D89" s="223" t="s">
        <v>127</v>
      </c>
      <c r="E89" s="224" t="s">
        <v>19</v>
      </c>
      <c r="F89" s="225" t="s">
        <v>133</v>
      </c>
      <c r="G89" s="222"/>
      <c r="H89" s="226">
        <v>60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127</v>
      </c>
      <c r="AU89" s="232" t="s">
        <v>84</v>
      </c>
      <c r="AV89" s="13" t="s">
        <v>84</v>
      </c>
      <c r="AW89" s="13" t="s">
        <v>35</v>
      </c>
      <c r="AX89" s="13" t="s">
        <v>82</v>
      </c>
      <c r="AY89" s="232" t="s">
        <v>116</v>
      </c>
    </row>
    <row r="90" s="14" customFormat="1">
      <c r="A90" s="14"/>
      <c r="B90" s="233"/>
      <c r="C90" s="234"/>
      <c r="D90" s="223" t="s">
        <v>127</v>
      </c>
      <c r="E90" s="235" t="s">
        <v>19</v>
      </c>
      <c r="F90" s="236" t="s">
        <v>134</v>
      </c>
      <c r="G90" s="234"/>
      <c r="H90" s="235" t="s">
        <v>19</v>
      </c>
      <c r="I90" s="237"/>
      <c r="J90" s="234"/>
      <c r="K90" s="234"/>
      <c r="L90" s="238"/>
      <c r="M90" s="239"/>
      <c r="N90" s="240"/>
      <c r="O90" s="240"/>
      <c r="P90" s="240"/>
      <c r="Q90" s="240"/>
      <c r="R90" s="240"/>
      <c r="S90" s="240"/>
      <c r="T90" s="241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2" t="s">
        <v>127</v>
      </c>
      <c r="AU90" s="242" t="s">
        <v>84</v>
      </c>
      <c r="AV90" s="14" t="s">
        <v>82</v>
      </c>
      <c r="AW90" s="14" t="s">
        <v>35</v>
      </c>
      <c r="AX90" s="14" t="s">
        <v>74</v>
      </c>
      <c r="AY90" s="242" t="s">
        <v>116</v>
      </c>
    </row>
    <row r="91" s="2" customFormat="1" ht="16.5" customHeight="1">
      <c r="A91" s="37"/>
      <c r="B91" s="38"/>
      <c r="C91" s="243" t="s">
        <v>135</v>
      </c>
      <c r="D91" s="243" t="s">
        <v>136</v>
      </c>
      <c r="E91" s="244" t="s">
        <v>137</v>
      </c>
      <c r="F91" s="245" t="s">
        <v>138</v>
      </c>
      <c r="G91" s="246" t="s">
        <v>139</v>
      </c>
      <c r="H91" s="247">
        <v>6</v>
      </c>
      <c r="I91" s="248"/>
      <c r="J91" s="249">
        <f>ROUND(I91*H91,2)</f>
        <v>0</v>
      </c>
      <c r="K91" s="245" t="s">
        <v>122</v>
      </c>
      <c r="L91" s="250"/>
      <c r="M91" s="251" t="s">
        <v>19</v>
      </c>
      <c r="N91" s="252" t="s">
        <v>45</v>
      </c>
      <c r="O91" s="83"/>
      <c r="P91" s="212">
        <f>O91*H91</f>
        <v>0</v>
      </c>
      <c r="Q91" s="212">
        <v>0.20000000000000001</v>
      </c>
      <c r="R91" s="212">
        <f>Q91*H91</f>
        <v>1.2000000000000002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140</v>
      </c>
      <c r="AT91" s="214" t="s">
        <v>136</v>
      </c>
      <c r="AU91" s="214" t="s">
        <v>84</v>
      </c>
      <c r="AY91" s="16" t="s">
        <v>116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82</v>
      </c>
      <c r="BK91" s="215">
        <f>ROUND(I91*H91,2)</f>
        <v>0</v>
      </c>
      <c r="BL91" s="16" t="s">
        <v>123</v>
      </c>
      <c r="BM91" s="214" t="s">
        <v>141</v>
      </c>
    </row>
    <row r="92" s="13" customFormat="1">
      <c r="A92" s="13"/>
      <c r="B92" s="221"/>
      <c r="C92" s="222"/>
      <c r="D92" s="223" t="s">
        <v>127</v>
      </c>
      <c r="E92" s="224" t="s">
        <v>19</v>
      </c>
      <c r="F92" s="225" t="s">
        <v>142</v>
      </c>
      <c r="G92" s="222"/>
      <c r="H92" s="226">
        <v>6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127</v>
      </c>
      <c r="AU92" s="232" t="s">
        <v>84</v>
      </c>
      <c r="AV92" s="13" t="s">
        <v>84</v>
      </c>
      <c r="AW92" s="13" t="s">
        <v>35</v>
      </c>
      <c r="AX92" s="13" t="s">
        <v>82</v>
      </c>
      <c r="AY92" s="232" t="s">
        <v>116</v>
      </c>
    </row>
    <row r="93" s="2" customFormat="1" ht="21.75" customHeight="1">
      <c r="A93" s="37"/>
      <c r="B93" s="38"/>
      <c r="C93" s="203" t="s">
        <v>123</v>
      </c>
      <c r="D93" s="203" t="s">
        <v>118</v>
      </c>
      <c r="E93" s="204" t="s">
        <v>143</v>
      </c>
      <c r="F93" s="205" t="s">
        <v>144</v>
      </c>
      <c r="G93" s="206" t="s">
        <v>145</v>
      </c>
      <c r="H93" s="207">
        <v>12</v>
      </c>
      <c r="I93" s="208"/>
      <c r="J93" s="209">
        <f>ROUND(I93*H93,2)</f>
        <v>0</v>
      </c>
      <c r="K93" s="205" t="s">
        <v>122</v>
      </c>
      <c r="L93" s="43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123</v>
      </c>
      <c r="AT93" s="214" t="s">
        <v>118</v>
      </c>
      <c r="AU93" s="214" t="s">
        <v>84</v>
      </c>
      <c r="AY93" s="16" t="s">
        <v>116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82</v>
      </c>
      <c r="BK93" s="215">
        <f>ROUND(I93*H93,2)</f>
        <v>0</v>
      </c>
      <c r="BL93" s="16" t="s">
        <v>123</v>
      </c>
      <c r="BM93" s="214" t="s">
        <v>146</v>
      </c>
    </row>
    <row r="94" s="2" customFormat="1">
      <c r="A94" s="37"/>
      <c r="B94" s="38"/>
      <c r="C94" s="39"/>
      <c r="D94" s="216" t="s">
        <v>125</v>
      </c>
      <c r="E94" s="39"/>
      <c r="F94" s="217" t="s">
        <v>147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125</v>
      </c>
      <c r="AU94" s="16" t="s">
        <v>84</v>
      </c>
    </row>
    <row r="95" s="13" customFormat="1">
      <c r="A95" s="13"/>
      <c r="B95" s="221"/>
      <c r="C95" s="222"/>
      <c r="D95" s="223" t="s">
        <v>127</v>
      </c>
      <c r="E95" s="224" t="s">
        <v>19</v>
      </c>
      <c r="F95" s="225" t="s">
        <v>148</v>
      </c>
      <c r="G95" s="222"/>
      <c r="H95" s="226">
        <v>12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127</v>
      </c>
      <c r="AU95" s="232" t="s">
        <v>84</v>
      </c>
      <c r="AV95" s="13" t="s">
        <v>84</v>
      </c>
      <c r="AW95" s="13" t="s">
        <v>35</v>
      </c>
      <c r="AX95" s="13" t="s">
        <v>82</v>
      </c>
      <c r="AY95" s="232" t="s">
        <v>116</v>
      </c>
    </row>
    <row r="96" s="14" customFormat="1">
      <c r="A96" s="14"/>
      <c r="B96" s="233"/>
      <c r="C96" s="234"/>
      <c r="D96" s="223" t="s">
        <v>127</v>
      </c>
      <c r="E96" s="235" t="s">
        <v>19</v>
      </c>
      <c r="F96" s="236" t="s">
        <v>149</v>
      </c>
      <c r="G96" s="234"/>
      <c r="H96" s="235" t="s">
        <v>19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2" t="s">
        <v>127</v>
      </c>
      <c r="AU96" s="242" t="s">
        <v>84</v>
      </c>
      <c r="AV96" s="14" t="s">
        <v>82</v>
      </c>
      <c r="AW96" s="14" t="s">
        <v>35</v>
      </c>
      <c r="AX96" s="14" t="s">
        <v>74</v>
      </c>
      <c r="AY96" s="242" t="s">
        <v>116</v>
      </c>
    </row>
    <row r="97" s="2" customFormat="1" ht="16.5" customHeight="1">
      <c r="A97" s="37"/>
      <c r="B97" s="38"/>
      <c r="C97" s="203" t="s">
        <v>150</v>
      </c>
      <c r="D97" s="203" t="s">
        <v>118</v>
      </c>
      <c r="E97" s="204" t="s">
        <v>151</v>
      </c>
      <c r="F97" s="205" t="s">
        <v>152</v>
      </c>
      <c r="G97" s="206" t="s">
        <v>153</v>
      </c>
      <c r="H97" s="207">
        <v>600</v>
      </c>
      <c r="I97" s="208"/>
      <c r="J97" s="209">
        <f>ROUND(I97*H97,2)</f>
        <v>0</v>
      </c>
      <c r="K97" s="205" t="s">
        <v>122</v>
      </c>
      <c r="L97" s="43"/>
      <c r="M97" s="210" t="s">
        <v>19</v>
      </c>
      <c r="N97" s="211" t="s">
        <v>45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123</v>
      </c>
      <c r="AT97" s="214" t="s">
        <v>118</v>
      </c>
      <c r="AU97" s="214" t="s">
        <v>84</v>
      </c>
      <c r="AY97" s="16" t="s">
        <v>116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82</v>
      </c>
      <c r="BK97" s="215">
        <f>ROUND(I97*H97,2)</f>
        <v>0</v>
      </c>
      <c r="BL97" s="16" t="s">
        <v>123</v>
      </c>
      <c r="BM97" s="214" t="s">
        <v>154</v>
      </c>
    </row>
    <row r="98" s="2" customFormat="1">
      <c r="A98" s="37"/>
      <c r="B98" s="38"/>
      <c r="C98" s="39"/>
      <c r="D98" s="216" t="s">
        <v>125</v>
      </c>
      <c r="E98" s="39"/>
      <c r="F98" s="217" t="s">
        <v>155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125</v>
      </c>
      <c r="AU98" s="16" t="s">
        <v>84</v>
      </c>
    </row>
    <row r="99" s="13" customFormat="1">
      <c r="A99" s="13"/>
      <c r="B99" s="221"/>
      <c r="C99" s="222"/>
      <c r="D99" s="223" t="s">
        <v>127</v>
      </c>
      <c r="E99" s="224" t="s">
        <v>19</v>
      </c>
      <c r="F99" s="225" t="s">
        <v>156</v>
      </c>
      <c r="G99" s="222"/>
      <c r="H99" s="226">
        <v>600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127</v>
      </c>
      <c r="AU99" s="232" t="s">
        <v>84</v>
      </c>
      <c r="AV99" s="13" t="s">
        <v>84</v>
      </c>
      <c r="AW99" s="13" t="s">
        <v>35</v>
      </c>
      <c r="AX99" s="13" t="s">
        <v>82</v>
      </c>
      <c r="AY99" s="232" t="s">
        <v>116</v>
      </c>
    </row>
    <row r="100" s="2" customFormat="1" ht="16.5" customHeight="1">
      <c r="A100" s="37"/>
      <c r="B100" s="38"/>
      <c r="C100" s="243" t="s">
        <v>157</v>
      </c>
      <c r="D100" s="243" t="s">
        <v>136</v>
      </c>
      <c r="E100" s="244" t="s">
        <v>158</v>
      </c>
      <c r="F100" s="245" t="s">
        <v>159</v>
      </c>
      <c r="G100" s="246" t="s">
        <v>160</v>
      </c>
      <c r="H100" s="247">
        <v>2.3999999999999999</v>
      </c>
      <c r="I100" s="248"/>
      <c r="J100" s="249">
        <f>ROUND(I100*H100,2)</f>
        <v>0</v>
      </c>
      <c r="K100" s="245" t="s">
        <v>19</v>
      </c>
      <c r="L100" s="250"/>
      <c r="M100" s="251" t="s">
        <v>19</v>
      </c>
      <c r="N100" s="252" t="s">
        <v>45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140</v>
      </c>
      <c r="AT100" s="214" t="s">
        <v>136</v>
      </c>
      <c r="AU100" s="214" t="s">
        <v>84</v>
      </c>
      <c r="AY100" s="16" t="s">
        <v>116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82</v>
      </c>
      <c r="BK100" s="215">
        <f>ROUND(I100*H100,2)</f>
        <v>0</v>
      </c>
      <c r="BL100" s="16" t="s">
        <v>123</v>
      </c>
      <c r="BM100" s="214" t="s">
        <v>161</v>
      </c>
    </row>
    <row r="101" s="13" customFormat="1">
      <c r="A101" s="13"/>
      <c r="B101" s="221"/>
      <c r="C101" s="222"/>
      <c r="D101" s="223" t="s">
        <v>127</v>
      </c>
      <c r="E101" s="224" t="s">
        <v>19</v>
      </c>
      <c r="F101" s="225" t="s">
        <v>162</v>
      </c>
      <c r="G101" s="222"/>
      <c r="H101" s="226">
        <v>2.3999999999999999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127</v>
      </c>
      <c r="AU101" s="232" t="s">
        <v>84</v>
      </c>
      <c r="AV101" s="13" t="s">
        <v>84</v>
      </c>
      <c r="AW101" s="13" t="s">
        <v>35</v>
      </c>
      <c r="AX101" s="13" t="s">
        <v>82</v>
      </c>
      <c r="AY101" s="232" t="s">
        <v>116</v>
      </c>
    </row>
    <row r="102" s="2" customFormat="1" ht="16.5" customHeight="1">
      <c r="A102" s="37"/>
      <c r="B102" s="38"/>
      <c r="C102" s="203" t="s">
        <v>163</v>
      </c>
      <c r="D102" s="203" t="s">
        <v>118</v>
      </c>
      <c r="E102" s="204" t="s">
        <v>164</v>
      </c>
      <c r="F102" s="205" t="s">
        <v>165</v>
      </c>
      <c r="G102" s="206" t="s">
        <v>139</v>
      </c>
      <c r="H102" s="207">
        <v>26.399999999999999</v>
      </c>
      <c r="I102" s="208"/>
      <c r="J102" s="209">
        <f>ROUND(I102*H102,2)</f>
        <v>0</v>
      </c>
      <c r="K102" s="205" t="s">
        <v>122</v>
      </c>
      <c r="L102" s="43"/>
      <c r="M102" s="210" t="s">
        <v>19</v>
      </c>
      <c r="N102" s="211" t="s">
        <v>45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123</v>
      </c>
      <c r="AT102" s="214" t="s">
        <v>118</v>
      </c>
      <c r="AU102" s="214" t="s">
        <v>84</v>
      </c>
      <c r="AY102" s="16" t="s">
        <v>116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82</v>
      </c>
      <c r="BK102" s="215">
        <f>ROUND(I102*H102,2)</f>
        <v>0</v>
      </c>
      <c r="BL102" s="16" t="s">
        <v>123</v>
      </c>
      <c r="BM102" s="214" t="s">
        <v>166</v>
      </c>
    </row>
    <row r="103" s="2" customFormat="1">
      <c r="A103" s="37"/>
      <c r="B103" s="38"/>
      <c r="C103" s="39"/>
      <c r="D103" s="216" t="s">
        <v>125</v>
      </c>
      <c r="E103" s="39"/>
      <c r="F103" s="217" t="s">
        <v>167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125</v>
      </c>
      <c r="AU103" s="16" t="s">
        <v>84</v>
      </c>
    </row>
    <row r="104" s="13" customFormat="1">
      <c r="A104" s="13"/>
      <c r="B104" s="221"/>
      <c r="C104" s="222"/>
      <c r="D104" s="223" t="s">
        <v>127</v>
      </c>
      <c r="E104" s="224" t="s">
        <v>19</v>
      </c>
      <c r="F104" s="225" t="s">
        <v>168</v>
      </c>
      <c r="G104" s="222"/>
      <c r="H104" s="226">
        <v>26.399999999999999</v>
      </c>
      <c r="I104" s="227"/>
      <c r="J104" s="222"/>
      <c r="K104" s="222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127</v>
      </c>
      <c r="AU104" s="232" t="s">
        <v>84</v>
      </c>
      <c r="AV104" s="13" t="s">
        <v>84</v>
      </c>
      <c r="AW104" s="13" t="s">
        <v>35</v>
      </c>
      <c r="AX104" s="13" t="s">
        <v>82</v>
      </c>
      <c r="AY104" s="232" t="s">
        <v>116</v>
      </c>
    </row>
    <row r="105" s="14" customFormat="1">
      <c r="A105" s="14"/>
      <c r="B105" s="233"/>
      <c r="C105" s="234"/>
      <c r="D105" s="223" t="s">
        <v>127</v>
      </c>
      <c r="E105" s="235" t="s">
        <v>19</v>
      </c>
      <c r="F105" s="236" t="s">
        <v>169</v>
      </c>
      <c r="G105" s="234"/>
      <c r="H105" s="235" t="s">
        <v>19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127</v>
      </c>
      <c r="AU105" s="242" t="s">
        <v>84</v>
      </c>
      <c r="AV105" s="14" t="s">
        <v>82</v>
      </c>
      <c r="AW105" s="14" t="s">
        <v>35</v>
      </c>
      <c r="AX105" s="14" t="s">
        <v>74</v>
      </c>
      <c r="AY105" s="242" t="s">
        <v>116</v>
      </c>
    </row>
    <row r="106" s="2" customFormat="1" ht="16.5" customHeight="1">
      <c r="A106" s="37"/>
      <c r="B106" s="38"/>
      <c r="C106" s="203" t="s">
        <v>140</v>
      </c>
      <c r="D106" s="203" t="s">
        <v>118</v>
      </c>
      <c r="E106" s="204" t="s">
        <v>170</v>
      </c>
      <c r="F106" s="205" t="s">
        <v>171</v>
      </c>
      <c r="G106" s="206" t="s">
        <v>139</v>
      </c>
      <c r="H106" s="207">
        <v>26.399999999999999</v>
      </c>
      <c r="I106" s="208"/>
      <c r="J106" s="209">
        <f>ROUND(I106*H106,2)</f>
        <v>0</v>
      </c>
      <c r="K106" s="205" t="s">
        <v>122</v>
      </c>
      <c r="L106" s="43"/>
      <c r="M106" s="210" t="s">
        <v>19</v>
      </c>
      <c r="N106" s="211" t="s">
        <v>45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123</v>
      </c>
      <c r="AT106" s="214" t="s">
        <v>118</v>
      </c>
      <c r="AU106" s="214" t="s">
        <v>84</v>
      </c>
      <c r="AY106" s="16" t="s">
        <v>116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82</v>
      </c>
      <c r="BK106" s="215">
        <f>ROUND(I106*H106,2)</f>
        <v>0</v>
      </c>
      <c r="BL106" s="16" t="s">
        <v>123</v>
      </c>
      <c r="BM106" s="214" t="s">
        <v>172</v>
      </c>
    </row>
    <row r="107" s="2" customFormat="1">
      <c r="A107" s="37"/>
      <c r="B107" s="38"/>
      <c r="C107" s="39"/>
      <c r="D107" s="216" t="s">
        <v>125</v>
      </c>
      <c r="E107" s="39"/>
      <c r="F107" s="217" t="s">
        <v>173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125</v>
      </c>
      <c r="AU107" s="16" t="s">
        <v>84</v>
      </c>
    </row>
    <row r="108" s="2" customFormat="1" ht="16.5" customHeight="1">
      <c r="A108" s="37"/>
      <c r="B108" s="38"/>
      <c r="C108" s="203" t="s">
        <v>174</v>
      </c>
      <c r="D108" s="203" t="s">
        <v>118</v>
      </c>
      <c r="E108" s="204" t="s">
        <v>175</v>
      </c>
      <c r="F108" s="205" t="s">
        <v>176</v>
      </c>
      <c r="G108" s="206" t="s">
        <v>139</v>
      </c>
      <c r="H108" s="207">
        <v>158.40000000000001</v>
      </c>
      <c r="I108" s="208"/>
      <c r="J108" s="209">
        <f>ROUND(I108*H108,2)</f>
        <v>0</v>
      </c>
      <c r="K108" s="205" t="s">
        <v>122</v>
      </c>
      <c r="L108" s="43"/>
      <c r="M108" s="210" t="s">
        <v>19</v>
      </c>
      <c r="N108" s="211" t="s">
        <v>45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123</v>
      </c>
      <c r="AT108" s="214" t="s">
        <v>118</v>
      </c>
      <c r="AU108" s="214" t="s">
        <v>84</v>
      </c>
      <c r="AY108" s="16" t="s">
        <v>116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82</v>
      </c>
      <c r="BK108" s="215">
        <f>ROUND(I108*H108,2)</f>
        <v>0</v>
      </c>
      <c r="BL108" s="16" t="s">
        <v>123</v>
      </c>
      <c r="BM108" s="214" t="s">
        <v>177</v>
      </c>
    </row>
    <row r="109" s="2" customFormat="1">
      <c r="A109" s="37"/>
      <c r="B109" s="38"/>
      <c r="C109" s="39"/>
      <c r="D109" s="216" t="s">
        <v>125</v>
      </c>
      <c r="E109" s="39"/>
      <c r="F109" s="217" t="s">
        <v>178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125</v>
      </c>
      <c r="AU109" s="16" t="s">
        <v>84</v>
      </c>
    </row>
    <row r="110" s="13" customFormat="1">
      <c r="A110" s="13"/>
      <c r="B110" s="221"/>
      <c r="C110" s="222"/>
      <c r="D110" s="223" t="s">
        <v>127</v>
      </c>
      <c r="E110" s="224" t="s">
        <v>19</v>
      </c>
      <c r="F110" s="225" t="s">
        <v>179</v>
      </c>
      <c r="G110" s="222"/>
      <c r="H110" s="226">
        <v>158.40000000000001</v>
      </c>
      <c r="I110" s="227"/>
      <c r="J110" s="222"/>
      <c r="K110" s="222"/>
      <c r="L110" s="228"/>
      <c r="M110" s="253"/>
      <c r="N110" s="254"/>
      <c r="O110" s="254"/>
      <c r="P110" s="254"/>
      <c r="Q110" s="254"/>
      <c r="R110" s="254"/>
      <c r="S110" s="254"/>
      <c r="T110" s="25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127</v>
      </c>
      <c r="AU110" s="232" t="s">
        <v>84</v>
      </c>
      <c r="AV110" s="13" t="s">
        <v>84</v>
      </c>
      <c r="AW110" s="13" t="s">
        <v>35</v>
      </c>
      <c r="AX110" s="13" t="s">
        <v>82</v>
      </c>
      <c r="AY110" s="232" t="s">
        <v>116</v>
      </c>
    </row>
    <row r="111" s="2" customFormat="1" ht="6.96" customHeight="1">
      <c r="A111" s="37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43"/>
      <c r="M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</sheetData>
  <sheetProtection sheet="1" autoFilter="0" formatColumns="0" formatRows="0" objects="1" scenarios="1" spinCount="100000" saltValue="ol+Gg1CWneRGaGUlJMblqC+/6Z85Do6mq8U27i8EcdvTfiBWPnIoMjCX8ssZkppuvWY1Ei+zwBa8kTwL4pqzxw==" hashValue="k4PRgnWAUzcMTnfvgqFXzt9qLV7N3DbEWLGGlBj62T50KUuGAIPbUhJ85J+ERocB2KWhnno6zAZvmW3u796gdw==" algorithmName="SHA-512" password="C766"/>
  <autoFilter ref="C80:K1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4_01/111151231"/>
    <hyperlink ref="F88" r:id="rId2" display="https://podminky.urs.cz/item/CS_URS_2024_01/184911421"/>
    <hyperlink ref="F94" r:id="rId3" display="https://podminky.urs.cz/item/CS_URS_2024_01/184815166"/>
    <hyperlink ref="F98" r:id="rId4" display="https://podminky.urs.cz/item/CS_URS_2024_01/184813111"/>
    <hyperlink ref="F103" r:id="rId5" display="https://podminky.urs.cz/item/CS_URS_2024_01/185804312"/>
    <hyperlink ref="F107" r:id="rId6" display="https://podminky.urs.cz/item/CS_URS_2024_01/185851121"/>
    <hyperlink ref="F109" r:id="rId7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Obnova větrolamu IP6 v k.ú. Blatnička - následná péče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180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94</v>
      </c>
      <c r="G12" s="37"/>
      <c r="H12" s="37"/>
      <c r="I12" s="131" t="s">
        <v>23</v>
      </c>
      <c r="J12" s="136" t="str">
        <f>'Rekapitulace stavby'!AN8</f>
        <v>5. 2. 2024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ROUND((SUM(BE81:BE110)),  2)</f>
        <v>0</v>
      </c>
      <c r="G33" s="37"/>
      <c r="H33" s="37"/>
      <c r="I33" s="147">
        <v>0.20999999999999999</v>
      </c>
      <c r="J33" s="146">
        <f>ROUND(((SUM(BE81:BE110))*I33),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ROUND((SUM(BF81:BF110)),  2)</f>
        <v>0</v>
      </c>
      <c r="G34" s="37"/>
      <c r="H34" s="37"/>
      <c r="I34" s="147">
        <v>0.12</v>
      </c>
      <c r="J34" s="146">
        <f>ROUND(((SUM(BF81:BF110))*I34),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ROUND((SUM(BG81:BG110)),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ROUND((SUM(BH81:BH110)),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ROUND((SUM(BI81:BI110)),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Obnova větrolamu IP6 v k.ú. Blatnička - následná péče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2.3 - Obnova větrolamu IP6 v k.ú. Blatnička - následná péče 2. rok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p.č. 3593, 3688 , k.ú Prosiměřice </v>
      </c>
      <c r="G52" s="39"/>
      <c r="H52" s="39"/>
      <c r="I52" s="31" t="s">
        <v>23</v>
      </c>
      <c r="J52" s="71" t="str">
        <f>IF(J12="","",J12)</f>
        <v>5. 2. 2024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ČŘ-Státní pozemkový úřad</v>
      </c>
      <c r="G54" s="39"/>
      <c r="H54" s="39"/>
      <c r="I54" s="31" t="s">
        <v>33</v>
      </c>
      <c r="J54" s="35" t="str">
        <f>E21</f>
        <v>Ing. Jaroslav Krejčí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hidden="1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181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101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Obnova větrolamu IP6 v k.ú. Blatnička - následná péče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92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2.3 - Obnova větrolamu IP6 v k.ú. Blatnička - následná péče 2. rok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p.č. 3593, 3688 , k.ú Prosiměřice </v>
      </c>
      <c r="G75" s="39"/>
      <c r="H75" s="39"/>
      <c r="I75" s="31" t="s">
        <v>23</v>
      </c>
      <c r="J75" s="71" t="str">
        <f>IF(J12="","",J12)</f>
        <v>5. 2. 2024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ČŘ-Státní pozemkový úřad</v>
      </c>
      <c r="G77" s="39"/>
      <c r="H77" s="39"/>
      <c r="I77" s="31" t="s">
        <v>33</v>
      </c>
      <c r="J77" s="35" t="str">
        <f>E21</f>
        <v>Ing. Jaroslav Krejčí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31</v>
      </c>
      <c r="D78" s="39"/>
      <c r="E78" s="39"/>
      <c r="F78" s="26" t="str">
        <f>IF(E18="","",E18)</f>
        <v>Vyplň údaj</v>
      </c>
      <c r="G78" s="39"/>
      <c r="H78" s="39"/>
      <c r="I78" s="31" t="s">
        <v>36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102</v>
      </c>
      <c r="D80" s="179" t="s">
        <v>59</v>
      </c>
      <c r="E80" s="179" t="s">
        <v>55</v>
      </c>
      <c r="F80" s="179" t="s">
        <v>56</v>
      </c>
      <c r="G80" s="179" t="s">
        <v>103</v>
      </c>
      <c r="H80" s="179" t="s">
        <v>104</v>
      </c>
      <c r="I80" s="179" t="s">
        <v>105</v>
      </c>
      <c r="J80" s="179" t="s">
        <v>97</v>
      </c>
      <c r="K80" s="180" t="s">
        <v>106</v>
      </c>
      <c r="L80" s="181"/>
      <c r="M80" s="91" t="s">
        <v>19</v>
      </c>
      <c r="N80" s="92" t="s">
        <v>44</v>
      </c>
      <c r="O80" s="92" t="s">
        <v>107</v>
      </c>
      <c r="P80" s="92" t="s">
        <v>108</v>
      </c>
      <c r="Q80" s="92" t="s">
        <v>109</v>
      </c>
      <c r="R80" s="92" t="s">
        <v>110</v>
      </c>
      <c r="S80" s="92" t="s">
        <v>111</v>
      </c>
      <c r="T80" s="93" t="s">
        <v>112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113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1.2000000000000002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73</v>
      </c>
      <c r="AU81" s="16" t="s">
        <v>98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73</v>
      </c>
      <c r="E82" s="190" t="s">
        <v>114</v>
      </c>
      <c r="F82" s="190" t="s">
        <v>115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1.2000000000000002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82</v>
      </c>
      <c r="AT82" s="199" t="s">
        <v>73</v>
      </c>
      <c r="AU82" s="199" t="s">
        <v>74</v>
      </c>
      <c r="AY82" s="198" t="s">
        <v>116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73</v>
      </c>
      <c r="E83" s="201" t="s">
        <v>84</v>
      </c>
      <c r="F83" s="201" t="s">
        <v>182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SUM(P84:P110)</f>
        <v>0</v>
      </c>
      <c r="Q83" s="195"/>
      <c r="R83" s="196">
        <f>SUM(R84:R110)</f>
        <v>1.2000000000000002</v>
      </c>
      <c r="S83" s="195"/>
      <c r="T83" s="197">
        <f>SUM(T84:T110)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82</v>
      </c>
      <c r="AT83" s="199" t="s">
        <v>73</v>
      </c>
      <c r="AU83" s="199" t="s">
        <v>82</v>
      </c>
      <c r="AY83" s="198" t="s">
        <v>116</v>
      </c>
      <c r="BK83" s="200">
        <f>SUM(BK84:BK110)</f>
        <v>0</v>
      </c>
    </row>
    <row r="84" s="2" customFormat="1" ht="21.75" customHeight="1">
      <c r="A84" s="37"/>
      <c r="B84" s="38"/>
      <c r="C84" s="203" t="s">
        <v>82</v>
      </c>
      <c r="D84" s="203" t="s">
        <v>118</v>
      </c>
      <c r="E84" s="204" t="s">
        <v>119</v>
      </c>
      <c r="F84" s="205" t="s">
        <v>120</v>
      </c>
      <c r="G84" s="206" t="s">
        <v>121</v>
      </c>
      <c r="H84" s="207">
        <v>2200</v>
      </c>
      <c r="I84" s="208"/>
      <c r="J84" s="209">
        <f>ROUND(I84*H84,2)</f>
        <v>0</v>
      </c>
      <c r="K84" s="205" t="s">
        <v>122</v>
      </c>
      <c r="L84" s="43"/>
      <c r="M84" s="210" t="s">
        <v>19</v>
      </c>
      <c r="N84" s="211" t="s">
        <v>45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123</v>
      </c>
      <c r="AT84" s="214" t="s">
        <v>118</v>
      </c>
      <c r="AU84" s="214" t="s">
        <v>84</v>
      </c>
      <c r="AY84" s="16" t="s">
        <v>116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82</v>
      </c>
      <c r="BK84" s="215">
        <f>ROUND(I84*H84,2)</f>
        <v>0</v>
      </c>
      <c r="BL84" s="16" t="s">
        <v>123</v>
      </c>
      <c r="BM84" s="214" t="s">
        <v>183</v>
      </c>
    </row>
    <row r="85" s="2" customFormat="1">
      <c r="A85" s="37"/>
      <c r="B85" s="38"/>
      <c r="C85" s="39"/>
      <c r="D85" s="216" t="s">
        <v>125</v>
      </c>
      <c r="E85" s="39"/>
      <c r="F85" s="217" t="s">
        <v>126</v>
      </c>
      <c r="G85" s="39"/>
      <c r="H85" s="39"/>
      <c r="I85" s="218"/>
      <c r="J85" s="39"/>
      <c r="K85" s="39"/>
      <c r="L85" s="43"/>
      <c r="M85" s="219"/>
      <c r="N85" s="220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125</v>
      </c>
      <c r="AU85" s="16" t="s">
        <v>84</v>
      </c>
    </row>
    <row r="86" s="13" customFormat="1">
      <c r="A86" s="13"/>
      <c r="B86" s="221"/>
      <c r="C86" s="222"/>
      <c r="D86" s="223" t="s">
        <v>127</v>
      </c>
      <c r="E86" s="224" t="s">
        <v>19</v>
      </c>
      <c r="F86" s="225" t="s">
        <v>128</v>
      </c>
      <c r="G86" s="222"/>
      <c r="H86" s="226">
        <v>2200</v>
      </c>
      <c r="I86" s="227"/>
      <c r="J86" s="222"/>
      <c r="K86" s="222"/>
      <c r="L86" s="228"/>
      <c r="M86" s="229"/>
      <c r="N86" s="230"/>
      <c r="O86" s="230"/>
      <c r="P86" s="230"/>
      <c r="Q86" s="230"/>
      <c r="R86" s="230"/>
      <c r="S86" s="230"/>
      <c r="T86" s="23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2" t="s">
        <v>127</v>
      </c>
      <c r="AU86" s="232" t="s">
        <v>84</v>
      </c>
      <c r="AV86" s="13" t="s">
        <v>84</v>
      </c>
      <c r="AW86" s="13" t="s">
        <v>35</v>
      </c>
      <c r="AX86" s="13" t="s">
        <v>82</v>
      </c>
      <c r="AY86" s="232" t="s">
        <v>116</v>
      </c>
    </row>
    <row r="87" s="2" customFormat="1" ht="16.5" customHeight="1">
      <c r="A87" s="37"/>
      <c r="B87" s="38"/>
      <c r="C87" s="203" t="s">
        <v>84</v>
      </c>
      <c r="D87" s="203" t="s">
        <v>118</v>
      </c>
      <c r="E87" s="204" t="s">
        <v>129</v>
      </c>
      <c r="F87" s="205" t="s">
        <v>130</v>
      </c>
      <c r="G87" s="206" t="s">
        <v>121</v>
      </c>
      <c r="H87" s="207">
        <v>60</v>
      </c>
      <c r="I87" s="208"/>
      <c r="J87" s="209">
        <f>ROUND(I87*H87,2)</f>
        <v>0</v>
      </c>
      <c r="K87" s="205" t="s">
        <v>122</v>
      </c>
      <c r="L87" s="43"/>
      <c r="M87" s="210" t="s">
        <v>19</v>
      </c>
      <c r="N87" s="211" t="s">
        <v>45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123</v>
      </c>
      <c r="AT87" s="214" t="s">
        <v>118</v>
      </c>
      <c r="AU87" s="214" t="s">
        <v>84</v>
      </c>
      <c r="AY87" s="16" t="s">
        <v>116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82</v>
      </c>
      <c r="BK87" s="215">
        <f>ROUND(I87*H87,2)</f>
        <v>0</v>
      </c>
      <c r="BL87" s="16" t="s">
        <v>123</v>
      </c>
      <c r="BM87" s="214" t="s">
        <v>184</v>
      </c>
    </row>
    <row r="88" s="2" customFormat="1">
      <c r="A88" s="37"/>
      <c r="B88" s="38"/>
      <c r="C88" s="39"/>
      <c r="D88" s="216" t="s">
        <v>125</v>
      </c>
      <c r="E88" s="39"/>
      <c r="F88" s="217" t="s">
        <v>132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125</v>
      </c>
      <c r="AU88" s="16" t="s">
        <v>84</v>
      </c>
    </row>
    <row r="89" s="13" customFormat="1">
      <c r="A89" s="13"/>
      <c r="B89" s="221"/>
      <c r="C89" s="222"/>
      <c r="D89" s="223" t="s">
        <v>127</v>
      </c>
      <c r="E89" s="224" t="s">
        <v>19</v>
      </c>
      <c r="F89" s="225" t="s">
        <v>133</v>
      </c>
      <c r="G89" s="222"/>
      <c r="H89" s="226">
        <v>60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127</v>
      </c>
      <c r="AU89" s="232" t="s">
        <v>84</v>
      </c>
      <c r="AV89" s="13" t="s">
        <v>84</v>
      </c>
      <c r="AW89" s="13" t="s">
        <v>35</v>
      </c>
      <c r="AX89" s="13" t="s">
        <v>82</v>
      </c>
      <c r="AY89" s="232" t="s">
        <v>116</v>
      </c>
    </row>
    <row r="90" s="14" customFormat="1">
      <c r="A90" s="14"/>
      <c r="B90" s="233"/>
      <c r="C90" s="234"/>
      <c r="D90" s="223" t="s">
        <v>127</v>
      </c>
      <c r="E90" s="235" t="s">
        <v>19</v>
      </c>
      <c r="F90" s="236" t="s">
        <v>134</v>
      </c>
      <c r="G90" s="234"/>
      <c r="H90" s="235" t="s">
        <v>19</v>
      </c>
      <c r="I90" s="237"/>
      <c r="J90" s="234"/>
      <c r="K90" s="234"/>
      <c r="L90" s="238"/>
      <c r="M90" s="239"/>
      <c r="N90" s="240"/>
      <c r="O90" s="240"/>
      <c r="P90" s="240"/>
      <c r="Q90" s="240"/>
      <c r="R90" s="240"/>
      <c r="S90" s="240"/>
      <c r="T90" s="241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2" t="s">
        <v>127</v>
      </c>
      <c r="AU90" s="242" t="s">
        <v>84</v>
      </c>
      <c r="AV90" s="14" t="s">
        <v>82</v>
      </c>
      <c r="AW90" s="14" t="s">
        <v>35</v>
      </c>
      <c r="AX90" s="14" t="s">
        <v>74</v>
      </c>
      <c r="AY90" s="242" t="s">
        <v>116</v>
      </c>
    </row>
    <row r="91" s="2" customFormat="1" ht="16.5" customHeight="1">
      <c r="A91" s="37"/>
      <c r="B91" s="38"/>
      <c r="C91" s="243" t="s">
        <v>135</v>
      </c>
      <c r="D91" s="243" t="s">
        <v>136</v>
      </c>
      <c r="E91" s="244" t="s">
        <v>137</v>
      </c>
      <c r="F91" s="245" t="s">
        <v>138</v>
      </c>
      <c r="G91" s="246" t="s">
        <v>139</v>
      </c>
      <c r="H91" s="247">
        <v>6</v>
      </c>
      <c r="I91" s="248"/>
      <c r="J91" s="249">
        <f>ROUND(I91*H91,2)</f>
        <v>0</v>
      </c>
      <c r="K91" s="245" t="s">
        <v>122</v>
      </c>
      <c r="L91" s="250"/>
      <c r="M91" s="251" t="s">
        <v>19</v>
      </c>
      <c r="N91" s="252" t="s">
        <v>45</v>
      </c>
      <c r="O91" s="83"/>
      <c r="P91" s="212">
        <f>O91*H91</f>
        <v>0</v>
      </c>
      <c r="Q91" s="212">
        <v>0.20000000000000001</v>
      </c>
      <c r="R91" s="212">
        <f>Q91*H91</f>
        <v>1.2000000000000002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140</v>
      </c>
      <c r="AT91" s="214" t="s">
        <v>136</v>
      </c>
      <c r="AU91" s="214" t="s">
        <v>84</v>
      </c>
      <c r="AY91" s="16" t="s">
        <v>116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82</v>
      </c>
      <c r="BK91" s="215">
        <f>ROUND(I91*H91,2)</f>
        <v>0</v>
      </c>
      <c r="BL91" s="16" t="s">
        <v>123</v>
      </c>
      <c r="BM91" s="214" t="s">
        <v>185</v>
      </c>
    </row>
    <row r="92" s="13" customFormat="1">
      <c r="A92" s="13"/>
      <c r="B92" s="221"/>
      <c r="C92" s="222"/>
      <c r="D92" s="223" t="s">
        <v>127</v>
      </c>
      <c r="E92" s="224" t="s">
        <v>19</v>
      </c>
      <c r="F92" s="225" t="s">
        <v>142</v>
      </c>
      <c r="G92" s="222"/>
      <c r="H92" s="226">
        <v>6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127</v>
      </c>
      <c r="AU92" s="232" t="s">
        <v>84</v>
      </c>
      <c r="AV92" s="13" t="s">
        <v>84</v>
      </c>
      <c r="AW92" s="13" t="s">
        <v>35</v>
      </c>
      <c r="AX92" s="13" t="s">
        <v>82</v>
      </c>
      <c r="AY92" s="232" t="s">
        <v>116</v>
      </c>
    </row>
    <row r="93" s="2" customFormat="1" ht="21.75" customHeight="1">
      <c r="A93" s="37"/>
      <c r="B93" s="38"/>
      <c r="C93" s="203" t="s">
        <v>123</v>
      </c>
      <c r="D93" s="203" t="s">
        <v>118</v>
      </c>
      <c r="E93" s="204" t="s">
        <v>143</v>
      </c>
      <c r="F93" s="205" t="s">
        <v>144</v>
      </c>
      <c r="G93" s="206" t="s">
        <v>145</v>
      </c>
      <c r="H93" s="207">
        <v>12</v>
      </c>
      <c r="I93" s="208"/>
      <c r="J93" s="209">
        <f>ROUND(I93*H93,2)</f>
        <v>0</v>
      </c>
      <c r="K93" s="205" t="s">
        <v>122</v>
      </c>
      <c r="L93" s="43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123</v>
      </c>
      <c r="AT93" s="214" t="s">
        <v>118</v>
      </c>
      <c r="AU93" s="214" t="s">
        <v>84</v>
      </c>
      <c r="AY93" s="16" t="s">
        <v>116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82</v>
      </c>
      <c r="BK93" s="215">
        <f>ROUND(I93*H93,2)</f>
        <v>0</v>
      </c>
      <c r="BL93" s="16" t="s">
        <v>123</v>
      </c>
      <c r="BM93" s="214" t="s">
        <v>186</v>
      </c>
    </row>
    <row r="94" s="2" customFormat="1">
      <c r="A94" s="37"/>
      <c r="B94" s="38"/>
      <c r="C94" s="39"/>
      <c r="D94" s="216" t="s">
        <v>125</v>
      </c>
      <c r="E94" s="39"/>
      <c r="F94" s="217" t="s">
        <v>147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125</v>
      </c>
      <c r="AU94" s="16" t="s">
        <v>84</v>
      </c>
    </row>
    <row r="95" s="13" customFormat="1">
      <c r="A95" s="13"/>
      <c r="B95" s="221"/>
      <c r="C95" s="222"/>
      <c r="D95" s="223" t="s">
        <v>127</v>
      </c>
      <c r="E95" s="224" t="s">
        <v>19</v>
      </c>
      <c r="F95" s="225" t="s">
        <v>148</v>
      </c>
      <c r="G95" s="222"/>
      <c r="H95" s="226">
        <v>12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127</v>
      </c>
      <c r="AU95" s="232" t="s">
        <v>84</v>
      </c>
      <c r="AV95" s="13" t="s">
        <v>84</v>
      </c>
      <c r="AW95" s="13" t="s">
        <v>35</v>
      </c>
      <c r="AX95" s="13" t="s">
        <v>82</v>
      </c>
      <c r="AY95" s="232" t="s">
        <v>116</v>
      </c>
    </row>
    <row r="96" s="14" customFormat="1">
      <c r="A96" s="14"/>
      <c r="B96" s="233"/>
      <c r="C96" s="234"/>
      <c r="D96" s="223" t="s">
        <v>127</v>
      </c>
      <c r="E96" s="235" t="s">
        <v>19</v>
      </c>
      <c r="F96" s="236" t="s">
        <v>149</v>
      </c>
      <c r="G96" s="234"/>
      <c r="H96" s="235" t="s">
        <v>19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2" t="s">
        <v>127</v>
      </c>
      <c r="AU96" s="242" t="s">
        <v>84</v>
      </c>
      <c r="AV96" s="14" t="s">
        <v>82</v>
      </c>
      <c r="AW96" s="14" t="s">
        <v>35</v>
      </c>
      <c r="AX96" s="14" t="s">
        <v>74</v>
      </c>
      <c r="AY96" s="242" t="s">
        <v>116</v>
      </c>
    </row>
    <row r="97" s="2" customFormat="1" ht="16.5" customHeight="1">
      <c r="A97" s="37"/>
      <c r="B97" s="38"/>
      <c r="C97" s="203" t="s">
        <v>150</v>
      </c>
      <c r="D97" s="203" t="s">
        <v>118</v>
      </c>
      <c r="E97" s="204" t="s">
        <v>151</v>
      </c>
      <c r="F97" s="205" t="s">
        <v>152</v>
      </c>
      <c r="G97" s="206" t="s">
        <v>153</v>
      </c>
      <c r="H97" s="207">
        <v>600</v>
      </c>
      <c r="I97" s="208"/>
      <c r="J97" s="209">
        <f>ROUND(I97*H97,2)</f>
        <v>0</v>
      </c>
      <c r="K97" s="205" t="s">
        <v>122</v>
      </c>
      <c r="L97" s="43"/>
      <c r="M97" s="210" t="s">
        <v>19</v>
      </c>
      <c r="N97" s="211" t="s">
        <v>45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123</v>
      </c>
      <c r="AT97" s="214" t="s">
        <v>118</v>
      </c>
      <c r="AU97" s="214" t="s">
        <v>84</v>
      </c>
      <c r="AY97" s="16" t="s">
        <v>116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82</v>
      </c>
      <c r="BK97" s="215">
        <f>ROUND(I97*H97,2)</f>
        <v>0</v>
      </c>
      <c r="BL97" s="16" t="s">
        <v>123</v>
      </c>
      <c r="BM97" s="214" t="s">
        <v>187</v>
      </c>
    </row>
    <row r="98" s="2" customFormat="1">
      <c r="A98" s="37"/>
      <c r="B98" s="38"/>
      <c r="C98" s="39"/>
      <c r="D98" s="216" t="s">
        <v>125</v>
      </c>
      <c r="E98" s="39"/>
      <c r="F98" s="217" t="s">
        <v>155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125</v>
      </c>
      <c r="AU98" s="16" t="s">
        <v>84</v>
      </c>
    </row>
    <row r="99" s="13" customFormat="1">
      <c r="A99" s="13"/>
      <c r="B99" s="221"/>
      <c r="C99" s="222"/>
      <c r="D99" s="223" t="s">
        <v>127</v>
      </c>
      <c r="E99" s="224" t="s">
        <v>19</v>
      </c>
      <c r="F99" s="225" t="s">
        <v>156</v>
      </c>
      <c r="G99" s="222"/>
      <c r="H99" s="226">
        <v>600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127</v>
      </c>
      <c r="AU99" s="232" t="s">
        <v>84</v>
      </c>
      <c r="AV99" s="13" t="s">
        <v>84</v>
      </c>
      <c r="AW99" s="13" t="s">
        <v>35</v>
      </c>
      <c r="AX99" s="13" t="s">
        <v>82</v>
      </c>
      <c r="AY99" s="232" t="s">
        <v>116</v>
      </c>
    </row>
    <row r="100" s="2" customFormat="1" ht="16.5" customHeight="1">
      <c r="A100" s="37"/>
      <c r="B100" s="38"/>
      <c r="C100" s="243" t="s">
        <v>157</v>
      </c>
      <c r="D100" s="243" t="s">
        <v>136</v>
      </c>
      <c r="E100" s="244" t="s">
        <v>158</v>
      </c>
      <c r="F100" s="245" t="s">
        <v>159</v>
      </c>
      <c r="G100" s="246" t="s">
        <v>160</v>
      </c>
      <c r="H100" s="247">
        <v>2.3999999999999999</v>
      </c>
      <c r="I100" s="248"/>
      <c r="J100" s="249">
        <f>ROUND(I100*H100,2)</f>
        <v>0</v>
      </c>
      <c r="K100" s="245" t="s">
        <v>19</v>
      </c>
      <c r="L100" s="250"/>
      <c r="M100" s="251" t="s">
        <v>19</v>
      </c>
      <c r="N100" s="252" t="s">
        <v>45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140</v>
      </c>
      <c r="AT100" s="214" t="s">
        <v>136</v>
      </c>
      <c r="AU100" s="214" t="s">
        <v>84</v>
      </c>
      <c r="AY100" s="16" t="s">
        <v>116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82</v>
      </c>
      <c r="BK100" s="215">
        <f>ROUND(I100*H100,2)</f>
        <v>0</v>
      </c>
      <c r="BL100" s="16" t="s">
        <v>123</v>
      </c>
      <c r="BM100" s="214" t="s">
        <v>188</v>
      </c>
    </row>
    <row r="101" s="13" customFormat="1">
      <c r="A101" s="13"/>
      <c r="B101" s="221"/>
      <c r="C101" s="222"/>
      <c r="D101" s="223" t="s">
        <v>127</v>
      </c>
      <c r="E101" s="224" t="s">
        <v>19</v>
      </c>
      <c r="F101" s="225" t="s">
        <v>162</v>
      </c>
      <c r="G101" s="222"/>
      <c r="H101" s="226">
        <v>2.3999999999999999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127</v>
      </c>
      <c r="AU101" s="232" t="s">
        <v>84</v>
      </c>
      <c r="AV101" s="13" t="s">
        <v>84</v>
      </c>
      <c r="AW101" s="13" t="s">
        <v>35</v>
      </c>
      <c r="AX101" s="13" t="s">
        <v>82</v>
      </c>
      <c r="AY101" s="232" t="s">
        <v>116</v>
      </c>
    </row>
    <row r="102" s="2" customFormat="1" ht="16.5" customHeight="1">
      <c r="A102" s="37"/>
      <c r="B102" s="38"/>
      <c r="C102" s="203" t="s">
        <v>163</v>
      </c>
      <c r="D102" s="203" t="s">
        <v>118</v>
      </c>
      <c r="E102" s="204" t="s">
        <v>164</v>
      </c>
      <c r="F102" s="205" t="s">
        <v>165</v>
      </c>
      <c r="G102" s="206" t="s">
        <v>139</v>
      </c>
      <c r="H102" s="207">
        <v>26.399999999999999</v>
      </c>
      <c r="I102" s="208"/>
      <c r="J102" s="209">
        <f>ROUND(I102*H102,2)</f>
        <v>0</v>
      </c>
      <c r="K102" s="205" t="s">
        <v>122</v>
      </c>
      <c r="L102" s="43"/>
      <c r="M102" s="210" t="s">
        <v>19</v>
      </c>
      <c r="N102" s="211" t="s">
        <v>45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123</v>
      </c>
      <c r="AT102" s="214" t="s">
        <v>118</v>
      </c>
      <c r="AU102" s="214" t="s">
        <v>84</v>
      </c>
      <c r="AY102" s="16" t="s">
        <v>116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82</v>
      </c>
      <c r="BK102" s="215">
        <f>ROUND(I102*H102,2)</f>
        <v>0</v>
      </c>
      <c r="BL102" s="16" t="s">
        <v>123</v>
      </c>
      <c r="BM102" s="214" t="s">
        <v>189</v>
      </c>
    </row>
    <row r="103" s="2" customFormat="1">
      <c r="A103" s="37"/>
      <c r="B103" s="38"/>
      <c r="C103" s="39"/>
      <c r="D103" s="216" t="s">
        <v>125</v>
      </c>
      <c r="E103" s="39"/>
      <c r="F103" s="217" t="s">
        <v>167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125</v>
      </c>
      <c r="AU103" s="16" t="s">
        <v>84</v>
      </c>
    </row>
    <row r="104" s="13" customFormat="1">
      <c r="A104" s="13"/>
      <c r="B104" s="221"/>
      <c r="C104" s="222"/>
      <c r="D104" s="223" t="s">
        <v>127</v>
      </c>
      <c r="E104" s="224" t="s">
        <v>19</v>
      </c>
      <c r="F104" s="225" t="s">
        <v>168</v>
      </c>
      <c r="G104" s="222"/>
      <c r="H104" s="226">
        <v>26.399999999999999</v>
      </c>
      <c r="I104" s="227"/>
      <c r="J104" s="222"/>
      <c r="K104" s="222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127</v>
      </c>
      <c r="AU104" s="232" t="s">
        <v>84</v>
      </c>
      <c r="AV104" s="13" t="s">
        <v>84</v>
      </c>
      <c r="AW104" s="13" t="s">
        <v>35</v>
      </c>
      <c r="AX104" s="13" t="s">
        <v>82</v>
      </c>
      <c r="AY104" s="232" t="s">
        <v>116</v>
      </c>
    </row>
    <row r="105" s="14" customFormat="1">
      <c r="A105" s="14"/>
      <c r="B105" s="233"/>
      <c r="C105" s="234"/>
      <c r="D105" s="223" t="s">
        <v>127</v>
      </c>
      <c r="E105" s="235" t="s">
        <v>19</v>
      </c>
      <c r="F105" s="236" t="s">
        <v>169</v>
      </c>
      <c r="G105" s="234"/>
      <c r="H105" s="235" t="s">
        <v>19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127</v>
      </c>
      <c r="AU105" s="242" t="s">
        <v>84</v>
      </c>
      <c r="AV105" s="14" t="s">
        <v>82</v>
      </c>
      <c r="AW105" s="14" t="s">
        <v>35</v>
      </c>
      <c r="AX105" s="14" t="s">
        <v>74</v>
      </c>
      <c r="AY105" s="242" t="s">
        <v>116</v>
      </c>
    </row>
    <row r="106" s="2" customFormat="1" ht="16.5" customHeight="1">
      <c r="A106" s="37"/>
      <c r="B106" s="38"/>
      <c r="C106" s="203" t="s">
        <v>140</v>
      </c>
      <c r="D106" s="203" t="s">
        <v>118</v>
      </c>
      <c r="E106" s="204" t="s">
        <v>170</v>
      </c>
      <c r="F106" s="205" t="s">
        <v>171</v>
      </c>
      <c r="G106" s="206" t="s">
        <v>139</v>
      </c>
      <c r="H106" s="207">
        <v>26.399999999999999</v>
      </c>
      <c r="I106" s="208"/>
      <c r="J106" s="209">
        <f>ROUND(I106*H106,2)</f>
        <v>0</v>
      </c>
      <c r="K106" s="205" t="s">
        <v>122</v>
      </c>
      <c r="L106" s="43"/>
      <c r="M106" s="210" t="s">
        <v>19</v>
      </c>
      <c r="N106" s="211" t="s">
        <v>45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123</v>
      </c>
      <c r="AT106" s="214" t="s">
        <v>118</v>
      </c>
      <c r="AU106" s="214" t="s">
        <v>84</v>
      </c>
      <c r="AY106" s="16" t="s">
        <v>116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82</v>
      </c>
      <c r="BK106" s="215">
        <f>ROUND(I106*H106,2)</f>
        <v>0</v>
      </c>
      <c r="BL106" s="16" t="s">
        <v>123</v>
      </c>
      <c r="BM106" s="214" t="s">
        <v>190</v>
      </c>
    </row>
    <row r="107" s="2" customFormat="1">
      <c r="A107" s="37"/>
      <c r="B107" s="38"/>
      <c r="C107" s="39"/>
      <c r="D107" s="216" t="s">
        <v>125</v>
      </c>
      <c r="E107" s="39"/>
      <c r="F107" s="217" t="s">
        <v>173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125</v>
      </c>
      <c r="AU107" s="16" t="s">
        <v>84</v>
      </c>
    </row>
    <row r="108" s="2" customFormat="1" ht="16.5" customHeight="1">
      <c r="A108" s="37"/>
      <c r="B108" s="38"/>
      <c r="C108" s="203" t="s">
        <v>174</v>
      </c>
      <c r="D108" s="203" t="s">
        <v>118</v>
      </c>
      <c r="E108" s="204" t="s">
        <v>175</v>
      </c>
      <c r="F108" s="205" t="s">
        <v>176</v>
      </c>
      <c r="G108" s="206" t="s">
        <v>139</v>
      </c>
      <c r="H108" s="207">
        <v>158.40000000000001</v>
      </c>
      <c r="I108" s="208"/>
      <c r="J108" s="209">
        <f>ROUND(I108*H108,2)</f>
        <v>0</v>
      </c>
      <c r="K108" s="205" t="s">
        <v>122</v>
      </c>
      <c r="L108" s="43"/>
      <c r="M108" s="210" t="s">
        <v>19</v>
      </c>
      <c r="N108" s="211" t="s">
        <v>45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123</v>
      </c>
      <c r="AT108" s="214" t="s">
        <v>118</v>
      </c>
      <c r="AU108" s="214" t="s">
        <v>84</v>
      </c>
      <c r="AY108" s="16" t="s">
        <v>116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82</v>
      </c>
      <c r="BK108" s="215">
        <f>ROUND(I108*H108,2)</f>
        <v>0</v>
      </c>
      <c r="BL108" s="16" t="s">
        <v>123</v>
      </c>
      <c r="BM108" s="214" t="s">
        <v>191</v>
      </c>
    </row>
    <row r="109" s="2" customFormat="1">
      <c r="A109" s="37"/>
      <c r="B109" s="38"/>
      <c r="C109" s="39"/>
      <c r="D109" s="216" t="s">
        <v>125</v>
      </c>
      <c r="E109" s="39"/>
      <c r="F109" s="217" t="s">
        <v>178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125</v>
      </c>
      <c r="AU109" s="16" t="s">
        <v>84</v>
      </c>
    </row>
    <row r="110" s="13" customFormat="1">
      <c r="A110" s="13"/>
      <c r="B110" s="221"/>
      <c r="C110" s="222"/>
      <c r="D110" s="223" t="s">
        <v>127</v>
      </c>
      <c r="E110" s="224" t="s">
        <v>19</v>
      </c>
      <c r="F110" s="225" t="s">
        <v>179</v>
      </c>
      <c r="G110" s="222"/>
      <c r="H110" s="226">
        <v>158.40000000000001</v>
      </c>
      <c r="I110" s="227"/>
      <c r="J110" s="222"/>
      <c r="K110" s="222"/>
      <c r="L110" s="228"/>
      <c r="M110" s="253"/>
      <c r="N110" s="254"/>
      <c r="O110" s="254"/>
      <c r="P110" s="254"/>
      <c r="Q110" s="254"/>
      <c r="R110" s="254"/>
      <c r="S110" s="254"/>
      <c r="T110" s="25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127</v>
      </c>
      <c r="AU110" s="232" t="s">
        <v>84</v>
      </c>
      <c r="AV110" s="13" t="s">
        <v>84</v>
      </c>
      <c r="AW110" s="13" t="s">
        <v>35</v>
      </c>
      <c r="AX110" s="13" t="s">
        <v>82</v>
      </c>
      <c r="AY110" s="232" t="s">
        <v>116</v>
      </c>
    </row>
    <row r="111" s="2" customFormat="1" ht="6.96" customHeight="1">
      <c r="A111" s="37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43"/>
      <c r="M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</sheetData>
  <sheetProtection sheet="1" autoFilter="0" formatColumns="0" formatRows="0" objects="1" scenarios="1" spinCount="100000" saltValue="OFPziIzlTuI+sdvZqf96H/HSGiVOLFNAbF+wHs6+IrTvhSyAkubEWF0NvvMYfwi6KzPgiRI1wgtBqMGRR2NYmw==" hashValue="l7lM0/8Runc10SCLRj47CLe+vX1pCxWFzurWf/kMGj2RAOM59CHNASkC1iu2a+KEz3Z+81OISIWFgZejuqnVCQ==" algorithmName="SHA-512" password="C766"/>
  <autoFilter ref="C80:K1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4_01/111151231"/>
    <hyperlink ref="F88" r:id="rId2" display="https://podminky.urs.cz/item/CS_URS_2024_01/184911421"/>
    <hyperlink ref="F94" r:id="rId3" display="https://podminky.urs.cz/item/CS_URS_2024_01/184815166"/>
    <hyperlink ref="F98" r:id="rId4" display="https://podminky.urs.cz/item/CS_URS_2024_01/184813111"/>
    <hyperlink ref="F103" r:id="rId5" display="https://podminky.urs.cz/item/CS_URS_2024_01/185804312"/>
    <hyperlink ref="F107" r:id="rId6" display="https://podminky.urs.cz/item/CS_URS_2024_01/185851121"/>
    <hyperlink ref="F109" r:id="rId7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Obnova větrolamu IP6 v k.ú. Blatnička - následná péče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192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94</v>
      </c>
      <c r="G12" s="37"/>
      <c r="H12" s="37"/>
      <c r="I12" s="131" t="s">
        <v>23</v>
      </c>
      <c r="J12" s="136" t="str">
        <f>'Rekapitulace stavby'!AN8</f>
        <v>5. 2. 2024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ROUND((SUM(BE81:BE110)),  2)</f>
        <v>0</v>
      </c>
      <c r="G33" s="37"/>
      <c r="H33" s="37"/>
      <c r="I33" s="147">
        <v>0.20999999999999999</v>
      </c>
      <c r="J33" s="146">
        <f>ROUND(((SUM(BE81:BE110))*I33),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ROUND((SUM(BF81:BF110)),  2)</f>
        <v>0</v>
      </c>
      <c r="G34" s="37"/>
      <c r="H34" s="37"/>
      <c r="I34" s="147">
        <v>0.12</v>
      </c>
      <c r="J34" s="146">
        <f>ROUND(((SUM(BF81:BF110))*I34),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ROUND((SUM(BG81:BG110)),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ROUND((SUM(BH81:BH110)),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ROUND((SUM(BI81:BI110)),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Obnova větrolamu IP6 v k.ú. Blatnička - následná péče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2.4 - Obnova větrolamu IP6 v k.ú. Blatnička - následná péče 3. rok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p.č. 3593, 3688 , k.ú Prosiměřice </v>
      </c>
      <c r="G52" s="39"/>
      <c r="H52" s="39"/>
      <c r="I52" s="31" t="s">
        <v>23</v>
      </c>
      <c r="J52" s="71" t="str">
        <f>IF(J12="","",J12)</f>
        <v>5. 2. 2024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ČŘ-Státní pozemkový úřad</v>
      </c>
      <c r="G54" s="39"/>
      <c r="H54" s="39"/>
      <c r="I54" s="31" t="s">
        <v>33</v>
      </c>
      <c r="J54" s="35" t="str">
        <f>E21</f>
        <v>Ing. Jaroslav Krejčí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hidden="1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193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101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Obnova větrolamu IP6 v k.ú. Blatnička - následná péče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92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2.4 - Obnova větrolamu IP6 v k.ú. Blatnička - následná péče 3. rok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p.č. 3593, 3688 , k.ú Prosiměřice </v>
      </c>
      <c r="G75" s="39"/>
      <c r="H75" s="39"/>
      <c r="I75" s="31" t="s">
        <v>23</v>
      </c>
      <c r="J75" s="71" t="str">
        <f>IF(J12="","",J12)</f>
        <v>5. 2. 2024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ČŘ-Státní pozemkový úřad</v>
      </c>
      <c r="G77" s="39"/>
      <c r="H77" s="39"/>
      <c r="I77" s="31" t="s">
        <v>33</v>
      </c>
      <c r="J77" s="35" t="str">
        <f>E21</f>
        <v>Ing. Jaroslav Krejčí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31</v>
      </c>
      <c r="D78" s="39"/>
      <c r="E78" s="39"/>
      <c r="F78" s="26" t="str">
        <f>IF(E18="","",E18)</f>
        <v>Vyplň údaj</v>
      </c>
      <c r="G78" s="39"/>
      <c r="H78" s="39"/>
      <c r="I78" s="31" t="s">
        <v>36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102</v>
      </c>
      <c r="D80" s="179" t="s">
        <v>59</v>
      </c>
      <c r="E80" s="179" t="s">
        <v>55</v>
      </c>
      <c r="F80" s="179" t="s">
        <v>56</v>
      </c>
      <c r="G80" s="179" t="s">
        <v>103</v>
      </c>
      <c r="H80" s="179" t="s">
        <v>104</v>
      </c>
      <c r="I80" s="179" t="s">
        <v>105</v>
      </c>
      <c r="J80" s="179" t="s">
        <v>97</v>
      </c>
      <c r="K80" s="180" t="s">
        <v>106</v>
      </c>
      <c r="L80" s="181"/>
      <c r="M80" s="91" t="s">
        <v>19</v>
      </c>
      <c r="N80" s="92" t="s">
        <v>44</v>
      </c>
      <c r="O80" s="92" t="s">
        <v>107</v>
      </c>
      <c r="P80" s="92" t="s">
        <v>108</v>
      </c>
      <c r="Q80" s="92" t="s">
        <v>109</v>
      </c>
      <c r="R80" s="92" t="s">
        <v>110</v>
      </c>
      <c r="S80" s="92" t="s">
        <v>111</v>
      </c>
      <c r="T80" s="93" t="s">
        <v>112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113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1.2000000000000002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73</v>
      </c>
      <c r="AU81" s="16" t="s">
        <v>98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73</v>
      </c>
      <c r="E82" s="190" t="s">
        <v>114</v>
      </c>
      <c r="F82" s="190" t="s">
        <v>115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1.2000000000000002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82</v>
      </c>
      <c r="AT82" s="199" t="s">
        <v>73</v>
      </c>
      <c r="AU82" s="199" t="s">
        <v>74</v>
      </c>
      <c r="AY82" s="198" t="s">
        <v>116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73</v>
      </c>
      <c r="E83" s="201" t="s">
        <v>135</v>
      </c>
      <c r="F83" s="201" t="s">
        <v>194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SUM(P84:P110)</f>
        <v>0</v>
      </c>
      <c r="Q83" s="195"/>
      <c r="R83" s="196">
        <f>SUM(R84:R110)</f>
        <v>1.2000000000000002</v>
      </c>
      <c r="S83" s="195"/>
      <c r="T83" s="197">
        <f>SUM(T84:T110)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82</v>
      </c>
      <c r="AT83" s="199" t="s">
        <v>73</v>
      </c>
      <c r="AU83" s="199" t="s">
        <v>82</v>
      </c>
      <c r="AY83" s="198" t="s">
        <v>116</v>
      </c>
      <c r="BK83" s="200">
        <f>SUM(BK84:BK110)</f>
        <v>0</v>
      </c>
    </row>
    <row r="84" s="2" customFormat="1" ht="21.75" customHeight="1">
      <c r="A84" s="37"/>
      <c r="B84" s="38"/>
      <c r="C84" s="203" t="s">
        <v>82</v>
      </c>
      <c r="D84" s="203" t="s">
        <v>118</v>
      </c>
      <c r="E84" s="204" t="s">
        <v>119</v>
      </c>
      <c r="F84" s="205" t="s">
        <v>120</v>
      </c>
      <c r="G84" s="206" t="s">
        <v>121</v>
      </c>
      <c r="H84" s="207">
        <v>2200</v>
      </c>
      <c r="I84" s="208"/>
      <c r="J84" s="209">
        <f>ROUND(I84*H84,2)</f>
        <v>0</v>
      </c>
      <c r="K84" s="205" t="s">
        <v>122</v>
      </c>
      <c r="L84" s="43"/>
      <c r="M84" s="210" t="s">
        <v>19</v>
      </c>
      <c r="N84" s="211" t="s">
        <v>45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123</v>
      </c>
      <c r="AT84" s="214" t="s">
        <v>118</v>
      </c>
      <c r="AU84" s="214" t="s">
        <v>84</v>
      </c>
      <c r="AY84" s="16" t="s">
        <v>116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82</v>
      </c>
      <c r="BK84" s="215">
        <f>ROUND(I84*H84,2)</f>
        <v>0</v>
      </c>
      <c r="BL84" s="16" t="s">
        <v>123</v>
      </c>
      <c r="BM84" s="214" t="s">
        <v>195</v>
      </c>
    </row>
    <row r="85" s="2" customFormat="1">
      <c r="A85" s="37"/>
      <c r="B85" s="38"/>
      <c r="C85" s="39"/>
      <c r="D85" s="216" t="s">
        <v>125</v>
      </c>
      <c r="E85" s="39"/>
      <c r="F85" s="217" t="s">
        <v>126</v>
      </c>
      <c r="G85" s="39"/>
      <c r="H85" s="39"/>
      <c r="I85" s="218"/>
      <c r="J85" s="39"/>
      <c r="K85" s="39"/>
      <c r="L85" s="43"/>
      <c r="M85" s="219"/>
      <c r="N85" s="220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125</v>
      </c>
      <c r="AU85" s="16" t="s">
        <v>84</v>
      </c>
    </row>
    <row r="86" s="13" customFormat="1">
      <c r="A86" s="13"/>
      <c r="B86" s="221"/>
      <c r="C86" s="222"/>
      <c r="D86" s="223" t="s">
        <v>127</v>
      </c>
      <c r="E86" s="224" t="s">
        <v>19</v>
      </c>
      <c r="F86" s="225" t="s">
        <v>128</v>
      </c>
      <c r="G86" s="222"/>
      <c r="H86" s="226">
        <v>2200</v>
      </c>
      <c r="I86" s="227"/>
      <c r="J86" s="222"/>
      <c r="K86" s="222"/>
      <c r="L86" s="228"/>
      <c r="M86" s="229"/>
      <c r="N86" s="230"/>
      <c r="O86" s="230"/>
      <c r="P86" s="230"/>
      <c r="Q86" s="230"/>
      <c r="R86" s="230"/>
      <c r="S86" s="230"/>
      <c r="T86" s="23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2" t="s">
        <v>127</v>
      </c>
      <c r="AU86" s="232" t="s">
        <v>84</v>
      </c>
      <c r="AV86" s="13" t="s">
        <v>84</v>
      </c>
      <c r="AW86" s="13" t="s">
        <v>35</v>
      </c>
      <c r="AX86" s="13" t="s">
        <v>82</v>
      </c>
      <c r="AY86" s="232" t="s">
        <v>116</v>
      </c>
    </row>
    <row r="87" s="2" customFormat="1" ht="16.5" customHeight="1">
      <c r="A87" s="37"/>
      <c r="B87" s="38"/>
      <c r="C87" s="203" t="s">
        <v>84</v>
      </c>
      <c r="D87" s="203" t="s">
        <v>118</v>
      </c>
      <c r="E87" s="204" t="s">
        <v>129</v>
      </c>
      <c r="F87" s="205" t="s">
        <v>130</v>
      </c>
      <c r="G87" s="206" t="s">
        <v>121</v>
      </c>
      <c r="H87" s="207">
        <v>60</v>
      </c>
      <c r="I87" s="208"/>
      <c r="J87" s="209">
        <f>ROUND(I87*H87,2)</f>
        <v>0</v>
      </c>
      <c r="K87" s="205" t="s">
        <v>122</v>
      </c>
      <c r="L87" s="43"/>
      <c r="M87" s="210" t="s">
        <v>19</v>
      </c>
      <c r="N87" s="211" t="s">
        <v>45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123</v>
      </c>
      <c r="AT87" s="214" t="s">
        <v>118</v>
      </c>
      <c r="AU87" s="214" t="s">
        <v>84</v>
      </c>
      <c r="AY87" s="16" t="s">
        <v>116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82</v>
      </c>
      <c r="BK87" s="215">
        <f>ROUND(I87*H87,2)</f>
        <v>0</v>
      </c>
      <c r="BL87" s="16" t="s">
        <v>123</v>
      </c>
      <c r="BM87" s="214" t="s">
        <v>196</v>
      </c>
    </row>
    <row r="88" s="2" customFormat="1">
      <c r="A88" s="37"/>
      <c r="B88" s="38"/>
      <c r="C88" s="39"/>
      <c r="D88" s="216" t="s">
        <v>125</v>
      </c>
      <c r="E88" s="39"/>
      <c r="F88" s="217" t="s">
        <v>132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125</v>
      </c>
      <c r="AU88" s="16" t="s">
        <v>84</v>
      </c>
    </row>
    <row r="89" s="13" customFormat="1">
      <c r="A89" s="13"/>
      <c r="B89" s="221"/>
      <c r="C89" s="222"/>
      <c r="D89" s="223" t="s">
        <v>127</v>
      </c>
      <c r="E89" s="224" t="s">
        <v>19</v>
      </c>
      <c r="F89" s="225" t="s">
        <v>133</v>
      </c>
      <c r="G89" s="222"/>
      <c r="H89" s="226">
        <v>60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127</v>
      </c>
      <c r="AU89" s="232" t="s">
        <v>84</v>
      </c>
      <c r="AV89" s="13" t="s">
        <v>84</v>
      </c>
      <c r="AW89" s="13" t="s">
        <v>35</v>
      </c>
      <c r="AX89" s="13" t="s">
        <v>82</v>
      </c>
      <c r="AY89" s="232" t="s">
        <v>116</v>
      </c>
    </row>
    <row r="90" s="14" customFormat="1">
      <c r="A90" s="14"/>
      <c r="B90" s="233"/>
      <c r="C90" s="234"/>
      <c r="D90" s="223" t="s">
        <v>127</v>
      </c>
      <c r="E90" s="235" t="s">
        <v>19</v>
      </c>
      <c r="F90" s="236" t="s">
        <v>134</v>
      </c>
      <c r="G90" s="234"/>
      <c r="H90" s="235" t="s">
        <v>19</v>
      </c>
      <c r="I90" s="237"/>
      <c r="J90" s="234"/>
      <c r="K90" s="234"/>
      <c r="L90" s="238"/>
      <c r="M90" s="239"/>
      <c r="N90" s="240"/>
      <c r="O90" s="240"/>
      <c r="P90" s="240"/>
      <c r="Q90" s="240"/>
      <c r="R90" s="240"/>
      <c r="S90" s="240"/>
      <c r="T90" s="241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2" t="s">
        <v>127</v>
      </c>
      <c r="AU90" s="242" t="s">
        <v>84</v>
      </c>
      <c r="AV90" s="14" t="s">
        <v>82</v>
      </c>
      <c r="AW90" s="14" t="s">
        <v>35</v>
      </c>
      <c r="AX90" s="14" t="s">
        <v>74</v>
      </c>
      <c r="AY90" s="242" t="s">
        <v>116</v>
      </c>
    </row>
    <row r="91" s="2" customFormat="1" ht="16.5" customHeight="1">
      <c r="A91" s="37"/>
      <c r="B91" s="38"/>
      <c r="C91" s="243" t="s">
        <v>135</v>
      </c>
      <c r="D91" s="243" t="s">
        <v>136</v>
      </c>
      <c r="E91" s="244" t="s">
        <v>137</v>
      </c>
      <c r="F91" s="245" t="s">
        <v>138</v>
      </c>
      <c r="G91" s="246" t="s">
        <v>139</v>
      </c>
      <c r="H91" s="247">
        <v>6</v>
      </c>
      <c r="I91" s="248"/>
      <c r="J91" s="249">
        <f>ROUND(I91*H91,2)</f>
        <v>0</v>
      </c>
      <c r="K91" s="245" t="s">
        <v>122</v>
      </c>
      <c r="L91" s="250"/>
      <c r="M91" s="251" t="s">
        <v>19</v>
      </c>
      <c r="N91" s="252" t="s">
        <v>45</v>
      </c>
      <c r="O91" s="83"/>
      <c r="P91" s="212">
        <f>O91*H91</f>
        <v>0</v>
      </c>
      <c r="Q91" s="212">
        <v>0.20000000000000001</v>
      </c>
      <c r="R91" s="212">
        <f>Q91*H91</f>
        <v>1.2000000000000002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140</v>
      </c>
      <c r="AT91" s="214" t="s">
        <v>136</v>
      </c>
      <c r="AU91" s="214" t="s">
        <v>84</v>
      </c>
      <c r="AY91" s="16" t="s">
        <v>116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82</v>
      </c>
      <c r="BK91" s="215">
        <f>ROUND(I91*H91,2)</f>
        <v>0</v>
      </c>
      <c r="BL91" s="16" t="s">
        <v>123</v>
      </c>
      <c r="BM91" s="214" t="s">
        <v>197</v>
      </c>
    </row>
    <row r="92" s="13" customFormat="1">
      <c r="A92" s="13"/>
      <c r="B92" s="221"/>
      <c r="C92" s="222"/>
      <c r="D92" s="223" t="s">
        <v>127</v>
      </c>
      <c r="E92" s="224" t="s">
        <v>19</v>
      </c>
      <c r="F92" s="225" t="s">
        <v>142</v>
      </c>
      <c r="G92" s="222"/>
      <c r="H92" s="226">
        <v>6</v>
      </c>
      <c r="I92" s="227"/>
      <c r="J92" s="222"/>
      <c r="K92" s="222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127</v>
      </c>
      <c r="AU92" s="232" t="s">
        <v>84</v>
      </c>
      <c r="AV92" s="13" t="s">
        <v>84</v>
      </c>
      <c r="AW92" s="13" t="s">
        <v>35</v>
      </c>
      <c r="AX92" s="13" t="s">
        <v>82</v>
      </c>
      <c r="AY92" s="232" t="s">
        <v>116</v>
      </c>
    </row>
    <row r="93" s="2" customFormat="1" ht="21.75" customHeight="1">
      <c r="A93" s="37"/>
      <c r="B93" s="38"/>
      <c r="C93" s="203" t="s">
        <v>123</v>
      </c>
      <c r="D93" s="203" t="s">
        <v>118</v>
      </c>
      <c r="E93" s="204" t="s">
        <v>143</v>
      </c>
      <c r="F93" s="205" t="s">
        <v>144</v>
      </c>
      <c r="G93" s="206" t="s">
        <v>145</v>
      </c>
      <c r="H93" s="207">
        <v>12</v>
      </c>
      <c r="I93" s="208"/>
      <c r="J93" s="209">
        <f>ROUND(I93*H93,2)</f>
        <v>0</v>
      </c>
      <c r="K93" s="205" t="s">
        <v>122</v>
      </c>
      <c r="L93" s="43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123</v>
      </c>
      <c r="AT93" s="214" t="s">
        <v>118</v>
      </c>
      <c r="AU93" s="214" t="s">
        <v>84</v>
      </c>
      <c r="AY93" s="16" t="s">
        <v>116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82</v>
      </c>
      <c r="BK93" s="215">
        <f>ROUND(I93*H93,2)</f>
        <v>0</v>
      </c>
      <c r="BL93" s="16" t="s">
        <v>123</v>
      </c>
      <c r="BM93" s="214" t="s">
        <v>198</v>
      </c>
    </row>
    <row r="94" s="2" customFormat="1">
      <c r="A94" s="37"/>
      <c r="B94" s="38"/>
      <c r="C94" s="39"/>
      <c r="D94" s="216" t="s">
        <v>125</v>
      </c>
      <c r="E94" s="39"/>
      <c r="F94" s="217" t="s">
        <v>147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125</v>
      </c>
      <c r="AU94" s="16" t="s">
        <v>84</v>
      </c>
    </row>
    <row r="95" s="13" customFormat="1">
      <c r="A95" s="13"/>
      <c r="B95" s="221"/>
      <c r="C95" s="222"/>
      <c r="D95" s="223" t="s">
        <v>127</v>
      </c>
      <c r="E95" s="224" t="s">
        <v>19</v>
      </c>
      <c r="F95" s="225" t="s">
        <v>148</v>
      </c>
      <c r="G95" s="222"/>
      <c r="H95" s="226">
        <v>12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127</v>
      </c>
      <c r="AU95" s="232" t="s">
        <v>84</v>
      </c>
      <c r="AV95" s="13" t="s">
        <v>84</v>
      </c>
      <c r="AW95" s="13" t="s">
        <v>35</v>
      </c>
      <c r="AX95" s="13" t="s">
        <v>82</v>
      </c>
      <c r="AY95" s="232" t="s">
        <v>116</v>
      </c>
    </row>
    <row r="96" s="14" customFormat="1">
      <c r="A96" s="14"/>
      <c r="B96" s="233"/>
      <c r="C96" s="234"/>
      <c r="D96" s="223" t="s">
        <v>127</v>
      </c>
      <c r="E96" s="235" t="s">
        <v>19</v>
      </c>
      <c r="F96" s="236" t="s">
        <v>149</v>
      </c>
      <c r="G96" s="234"/>
      <c r="H96" s="235" t="s">
        <v>19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2" t="s">
        <v>127</v>
      </c>
      <c r="AU96" s="242" t="s">
        <v>84</v>
      </c>
      <c r="AV96" s="14" t="s">
        <v>82</v>
      </c>
      <c r="AW96" s="14" t="s">
        <v>35</v>
      </c>
      <c r="AX96" s="14" t="s">
        <v>74</v>
      </c>
      <c r="AY96" s="242" t="s">
        <v>116</v>
      </c>
    </row>
    <row r="97" s="2" customFormat="1" ht="16.5" customHeight="1">
      <c r="A97" s="37"/>
      <c r="B97" s="38"/>
      <c r="C97" s="203" t="s">
        <v>150</v>
      </c>
      <c r="D97" s="203" t="s">
        <v>118</v>
      </c>
      <c r="E97" s="204" t="s">
        <v>151</v>
      </c>
      <c r="F97" s="205" t="s">
        <v>152</v>
      </c>
      <c r="G97" s="206" t="s">
        <v>153</v>
      </c>
      <c r="H97" s="207">
        <v>600</v>
      </c>
      <c r="I97" s="208"/>
      <c r="J97" s="209">
        <f>ROUND(I97*H97,2)</f>
        <v>0</v>
      </c>
      <c r="K97" s="205" t="s">
        <v>122</v>
      </c>
      <c r="L97" s="43"/>
      <c r="M97" s="210" t="s">
        <v>19</v>
      </c>
      <c r="N97" s="211" t="s">
        <v>45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123</v>
      </c>
      <c r="AT97" s="214" t="s">
        <v>118</v>
      </c>
      <c r="AU97" s="214" t="s">
        <v>84</v>
      </c>
      <c r="AY97" s="16" t="s">
        <v>116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82</v>
      </c>
      <c r="BK97" s="215">
        <f>ROUND(I97*H97,2)</f>
        <v>0</v>
      </c>
      <c r="BL97" s="16" t="s">
        <v>123</v>
      </c>
      <c r="BM97" s="214" t="s">
        <v>199</v>
      </c>
    </row>
    <row r="98" s="2" customFormat="1">
      <c r="A98" s="37"/>
      <c r="B98" s="38"/>
      <c r="C98" s="39"/>
      <c r="D98" s="216" t="s">
        <v>125</v>
      </c>
      <c r="E98" s="39"/>
      <c r="F98" s="217" t="s">
        <v>155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125</v>
      </c>
      <c r="AU98" s="16" t="s">
        <v>84</v>
      </c>
    </row>
    <row r="99" s="13" customFormat="1">
      <c r="A99" s="13"/>
      <c r="B99" s="221"/>
      <c r="C99" s="222"/>
      <c r="D99" s="223" t="s">
        <v>127</v>
      </c>
      <c r="E99" s="224" t="s">
        <v>19</v>
      </c>
      <c r="F99" s="225" t="s">
        <v>156</v>
      </c>
      <c r="G99" s="222"/>
      <c r="H99" s="226">
        <v>600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127</v>
      </c>
      <c r="AU99" s="232" t="s">
        <v>84</v>
      </c>
      <c r="AV99" s="13" t="s">
        <v>84</v>
      </c>
      <c r="AW99" s="13" t="s">
        <v>35</v>
      </c>
      <c r="AX99" s="13" t="s">
        <v>82</v>
      </c>
      <c r="AY99" s="232" t="s">
        <v>116</v>
      </c>
    </row>
    <row r="100" s="2" customFormat="1" ht="16.5" customHeight="1">
      <c r="A100" s="37"/>
      <c r="B100" s="38"/>
      <c r="C100" s="243" t="s">
        <v>157</v>
      </c>
      <c r="D100" s="243" t="s">
        <v>136</v>
      </c>
      <c r="E100" s="244" t="s">
        <v>158</v>
      </c>
      <c r="F100" s="245" t="s">
        <v>159</v>
      </c>
      <c r="G100" s="246" t="s">
        <v>160</v>
      </c>
      <c r="H100" s="247">
        <v>2.3999999999999999</v>
      </c>
      <c r="I100" s="248"/>
      <c r="J100" s="249">
        <f>ROUND(I100*H100,2)</f>
        <v>0</v>
      </c>
      <c r="K100" s="245" t="s">
        <v>19</v>
      </c>
      <c r="L100" s="250"/>
      <c r="M100" s="251" t="s">
        <v>19</v>
      </c>
      <c r="N100" s="252" t="s">
        <v>45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140</v>
      </c>
      <c r="AT100" s="214" t="s">
        <v>136</v>
      </c>
      <c r="AU100" s="214" t="s">
        <v>84</v>
      </c>
      <c r="AY100" s="16" t="s">
        <v>116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82</v>
      </c>
      <c r="BK100" s="215">
        <f>ROUND(I100*H100,2)</f>
        <v>0</v>
      </c>
      <c r="BL100" s="16" t="s">
        <v>123</v>
      </c>
      <c r="BM100" s="214" t="s">
        <v>200</v>
      </c>
    </row>
    <row r="101" s="13" customFormat="1">
      <c r="A101" s="13"/>
      <c r="B101" s="221"/>
      <c r="C101" s="222"/>
      <c r="D101" s="223" t="s">
        <v>127</v>
      </c>
      <c r="E101" s="224" t="s">
        <v>19</v>
      </c>
      <c r="F101" s="225" t="s">
        <v>162</v>
      </c>
      <c r="G101" s="222"/>
      <c r="H101" s="226">
        <v>2.3999999999999999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127</v>
      </c>
      <c r="AU101" s="232" t="s">
        <v>84</v>
      </c>
      <c r="AV101" s="13" t="s">
        <v>84</v>
      </c>
      <c r="AW101" s="13" t="s">
        <v>35</v>
      </c>
      <c r="AX101" s="13" t="s">
        <v>82</v>
      </c>
      <c r="AY101" s="232" t="s">
        <v>116</v>
      </c>
    </row>
    <row r="102" s="2" customFormat="1" ht="16.5" customHeight="1">
      <c r="A102" s="37"/>
      <c r="B102" s="38"/>
      <c r="C102" s="203" t="s">
        <v>163</v>
      </c>
      <c r="D102" s="203" t="s">
        <v>118</v>
      </c>
      <c r="E102" s="204" t="s">
        <v>164</v>
      </c>
      <c r="F102" s="205" t="s">
        <v>165</v>
      </c>
      <c r="G102" s="206" t="s">
        <v>139</v>
      </c>
      <c r="H102" s="207">
        <v>26.399999999999999</v>
      </c>
      <c r="I102" s="208"/>
      <c r="J102" s="209">
        <f>ROUND(I102*H102,2)</f>
        <v>0</v>
      </c>
      <c r="K102" s="205" t="s">
        <v>122</v>
      </c>
      <c r="L102" s="43"/>
      <c r="M102" s="210" t="s">
        <v>19</v>
      </c>
      <c r="N102" s="211" t="s">
        <v>45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123</v>
      </c>
      <c r="AT102" s="214" t="s">
        <v>118</v>
      </c>
      <c r="AU102" s="214" t="s">
        <v>84</v>
      </c>
      <c r="AY102" s="16" t="s">
        <v>116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82</v>
      </c>
      <c r="BK102" s="215">
        <f>ROUND(I102*H102,2)</f>
        <v>0</v>
      </c>
      <c r="BL102" s="16" t="s">
        <v>123</v>
      </c>
      <c r="BM102" s="214" t="s">
        <v>201</v>
      </c>
    </row>
    <row r="103" s="2" customFormat="1">
      <c r="A103" s="37"/>
      <c r="B103" s="38"/>
      <c r="C103" s="39"/>
      <c r="D103" s="216" t="s">
        <v>125</v>
      </c>
      <c r="E103" s="39"/>
      <c r="F103" s="217" t="s">
        <v>167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125</v>
      </c>
      <c r="AU103" s="16" t="s">
        <v>84</v>
      </c>
    </row>
    <row r="104" s="13" customFormat="1">
      <c r="A104" s="13"/>
      <c r="B104" s="221"/>
      <c r="C104" s="222"/>
      <c r="D104" s="223" t="s">
        <v>127</v>
      </c>
      <c r="E104" s="224" t="s">
        <v>19</v>
      </c>
      <c r="F104" s="225" t="s">
        <v>168</v>
      </c>
      <c r="G104" s="222"/>
      <c r="H104" s="226">
        <v>26.399999999999999</v>
      </c>
      <c r="I104" s="227"/>
      <c r="J104" s="222"/>
      <c r="K104" s="222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127</v>
      </c>
      <c r="AU104" s="232" t="s">
        <v>84</v>
      </c>
      <c r="AV104" s="13" t="s">
        <v>84</v>
      </c>
      <c r="AW104" s="13" t="s">
        <v>35</v>
      </c>
      <c r="AX104" s="13" t="s">
        <v>82</v>
      </c>
      <c r="AY104" s="232" t="s">
        <v>116</v>
      </c>
    </row>
    <row r="105" s="14" customFormat="1">
      <c r="A105" s="14"/>
      <c r="B105" s="233"/>
      <c r="C105" s="234"/>
      <c r="D105" s="223" t="s">
        <v>127</v>
      </c>
      <c r="E105" s="235" t="s">
        <v>19</v>
      </c>
      <c r="F105" s="236" t="s">
        <v>169</v>
      </c>
      <c r="G105" s="234"/>
      <c r="H105" s="235" t="s">
        <v>19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127</v>
      </c>
      <c r="AU105" s="242" t="s">
        <v>84</v>
      </c>
      <c r="AV105" s="14" t="s">
        <v>82</v>
      </c>
      <c r="AW105" s="14" t="s">
        <v>35</v>
      </c>
      <c r="AX105" s="14" t="s">
        <v>74</v>
      </c>
      <c r="AY105" s="242" t="s">
        <v>116</v>
      </c>
    </row>
    <row r="106" s="2" customFormat="1" ht="16.5" customHeight="1">
      <c r="A106" s="37"/>
      <c r="B106" s="38"/>
      <c r="C106" s="203" t="s">
        <v>140</v>
      </c>
      <c r="D106" s="203" t="s">
        <v>118</v>
      </c>
      <c r="E106" s="204" t="s">
        <v>170</v>
      </c>
      <c r="F106" s="205" t="s">
        <v>171</v>
      </c>
      <c r="G106" s="206" t="s">
        <v>139</v>
      </c>
      <c r="H106" s="207">
        <v>26.399999999999999</v>
      </c>
      <c r="I106" s="208"/>
      <c r="J106" s="209">
        <f>ROUND(I106*H106,2)</f>
        <v>0</v>
      </c>
      <c r="K106" s="205" t="s">
        <v>122</v>
      </c>
      <c r="L106" s="43"/>
      <c r="M106" s="210" t="s">
        <v>19</v>
      </c>
      <c r="N106" s="211" t="s">
        <v>45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123</v>
      </c>
      <c r="AT106" s="214" t="s">
        <v>118</v>
      </c>
      <c r="AU106" s="214" t="s">
        <v>84</v>
      </c>
      <c r="AY106" s="16" t="s">
        <v>116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82</v>
      </c>
      <c r="BK106" s="215">
        <f>ROUND(I106*H106,2)</f>
        <v>0</v>
      </c>
      <c r="BL106" s="16" t="s">
        <v>123</v>
      </c>
      <c r="BM106" s="214" t="s">
        <v>202</v>
      </c>
    </row>
    <row r="107" s="2" customFormat="1">
      <c r="A107" s="37"/>
      <c r="B107" s="38"/>
      <c r="C107" s="39"/>
      <c r="D107" s="216" t="s">
        <v>125</v>
      </c>
      <c r="E107" s="39"/>
      <c r="F107" s="217" t="s">
        <v>173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125</v>
      </c>
      <c r="AU107" s="16" t="s">
        <v>84</v>
      </c>
    </row>
    <row r="108" s="2" customFormat="1" ht="16.5" customHeight="1">
      <c r="A108" s="37"/>
      <c r="B108" s="38"/>
      <c r="C108" s="203" t="s">
        <v>174</v>
      </c>
      <c r="D108" s="203" t="s">
        <v>118</v>
      </c>
      <c r="E108" s="204" t="s">
        <v>175</v>
      </c>
      <c r="F108" s="205" t="s">
        <v>176</v>
      </c>
      <c r="G108" s="206" t="s">
        <v>139</v>
      </c>
      <c r="H108" s="207">
        <v>158.40000000000001</v>
      </c>
      <c r="I108" s="208"/>
      <c r="J108" s="209">
        <f>ROUND(I108*H108,2)</f>
        <v>0</v>
      </c>
      <c r="K108" s="205" t="s">
        <v>122</v>
      </c>
      <c r="L108" s="43"/>
      <c r="M108" s="210" t="s">
        <v>19</v>
      </c>
      <c r="N108" s="211" t="s">
        <v>45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123</v>
      </c>
      <c r="AT108" s="214" t="s">
        <v>118</v>
      </c>
      <c r="AU108" s="214" t="s">
        <v>84</v>
      </c>
      <c r="AY108" s="16" t="s">
        <v>116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82</v>
      </c>
      <c r="BK108" s="215">
        <f>ROUND(I108*H108,2)</f>
        <v>0</v>
      </c>
      <c r="BL108" s="16" t="s">
        <v>123</v>
      </c>
      <c r="BM108" s="214" t="s">
        <v>203</v>
      </c>
    </row>
    <row r="109" s="2" customFormat="1">
      <c r="A109" s="37"/>
      <c r="B109" s="38"/>
      <c r="C109" s="39"/>
      <c r="D109" s="216" t="s">
        <v>125</v>
      </c>
      <c r="E109" s="39"/>
      <c r="F109" s="217" t="s">
        <v>178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125</v>
      </c>
      <c r="AU109" s="16" t="s">
        <v>84</v>
      </c>
    </row>
    <row r="110" s="13" customFormat="1">
      <c r="A110" s="13"/>
      <c r="B110" s="221"/>
      <c r="C110" s="222"/>
      <c r="D110" s="223" t="s">
        <v>127</v>
      </c>
      <c r="E110" s="224" t="s">
        <v>19</v>
      </c>
      <c r="F110" s="225" t="s">
        <v>179</v>
      </c>
      <c r="G110" s="222"/>
      <c r="H110" s="226">
        <v>158.40000000000001</v>
      </c>
      <c r="I110" s="227"/>
      <c r="J110" s="222"/>
      <c r="K110" s="222"/>
      <c r="L110" s="228"/>
      <c r="M110" s="253"/>
      <c r="N110" s="254"/>
      <c r="O110" s="254"/>
      <c r="P110" s="254"/>
      <c r="Q110" s="254"/>
      <c r="R110" s="254"/>
      <c r="S110" s="254"/>
      <c r="T110" s="25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127</v>
      </c>
      <c r="AU110" s="232" t="s">
        <v>84</v>
      </c>
      <c r="AV110" s="13" t="s">
        <v>84</v>
      </c>
      <c r="AW110" s="13" t="s">
        <v>35</v>
      </c>
      <c r="AX110" s="13" t="s">
        <v>82</v>
      </c>
      <c r="AY110" s="232" t="s">
        <v>116</v>
      </c>
    </row>
    <row r="111" s="2" customFormat="1" ht="6.96" customHeight="1">
      <c r="A111" s="37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43"/>
      <c r="M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</sheetData>
  <sheetProtection sheet="1" autoFilter="0" formatColumns="0" formatRows="0" objects="1" scenarios="1" spinCount="100000" saltValue="q9EW/RxTJlP2xi61Szn11Ju55foVM58woVd9eY5a7NVOEQaGzUVWeYoZwLCH6hiEsjB31T9nExlR68alX1pqgA==" hashValue="aA8JADazRDqco8569cvuP9TiQQgFRaVYUCHYpdlxMsGG6hAVNtOYz+ofhEkphMvwRlL31+fyg8fPo7nRFfIGJA==" algorithmName="SHA-512" password="C766"/>
  <autoFilter ref="C80:K1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4_01/111151231"/>
    <hyperlink ref="F88" r:id="rId2" display="https://podminky.urs.cz/item/CS_URS_2024_01/184911421"/>
    <hyperlink ref="F94" r:id="rId3" display="https://podminky.urs.cz/item/CS_URS_2024_01/184815166"/>
    <hyperlink ref="F98" r:id="rId4" display="https://podminky.urs.cz/item/CS_URS_2024_01/184813111"/>
    <hyperlink ref="F103" r:id="rId5" display="https://podminky.urs.cz/item/CS_URS_2024_01/185804312"/>
    <hyperlink ref="F107" r:id="rId6" display="https://podminky.urs.cz/item/CS_URS_2024_01/185851121"/>
    <hyperlink ref="F109" r:id="rId7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THINKS-P350\Dana</dc:creator>
  <cp:lastModifiedBy>THINKS-P350\Dana</cp:lastModifiedBy>
  <dcterms:created xsi:type="dcterms:W3CDTF">2024-03-26T18:58:03Z</dcterms:created>
  <dcterms:modified xsi:type="dcterms:W3CDTF">2024-03-26T18:58:05Z</dcterms:modified>
</cp:coreProperties>
</file>